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1.xml" ContentType="application/vnd.ms-office.chartcolorstyle+xml"/>
  <Override PartName="/xl/worksheets/sheet1.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charts/style1.xml" ContentType="application/vnd.ms-office.chartstyle+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zohra.mutabanna\Dropbox\113109_WB_TOD_IMP_T\Task 6 - Final KP Refinement\Final Package\Spreadsheet Tools\"/>
    </mc:Choice>
  </mc:AlternateContent>
  <bookViews>
    <workbookView xWindow="0" yWindow="0" windowWidth="20496" windowHeight="7152"/>
  </bookViews>
  <sheets>
    <sheet name="User Guide" sheetId="12" r:id="rId1"/>
    <sheet name="Dashboard" sheetId="8" r:id="rId2"/>
    <sheet name="Assessment" sheetId="1" r:id="rId3"/>
    <sheet name="Residential" sheetId="5" r:id="rId4"/>
    <sheet name="Retail" sheetId="10" r:id="rId5"/>
    <sheet name="Commercial" sheetId="9" r:id="rId6"/>
    <sheet name="Hospitality" sheetId="11" r:id="rId7"/>
    <sheet name="Ref. - Matrix" sheetId="2" r:id="rId8"/>
    <sheet name="Ref. - Case Cities" sheetId="4" r:id="rId9"/>
    <sheet name="Drop Down list" sheetId="3" r:id="rId10"/>
    <sheet name="Indexes" sheetId="6"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8" l="1"/>
  <c r="D16" i="8"/>
  <c r="D15" i="8"/>
  <c r="D14" i="8"/>
  <c r="D13" i="8"/>
  <c r="D12" i="8"/>
  <c r="D11" i="8"/>
  <c r="D10" i="8"/>
  <c r="D9" i="8"/>
  <c r="D8" i="8"/>
  <c r="D7" i="8"/>
  <c r="D6" i="8"/>
  <c r="D5" i="8"/>
  <c r="D4" i="8"/>
  <c r="D3" i="8"/>
  <c r="D2" i="8"/>
  <c r="E5" i="8"/>
  <c r="E9" i="8"/>
  <c r="E13" i="8"/>
  <c r="E17" i="8"/>
  <c r="E4" i="8"/>
  <c r="E8" i="8"/>
  <c r="E12" i="8"/>
  <c r="E16" i="8"/>
  <c r="E15" i="8"/>
  <c r="E3" i="8"/>
  <c r="E7" i="8"/>
  <c r="E11" i="8"/>
  <c r="E14" i="8"/>
  <c r="E10" i="8"/>
  <c r="E6" i="8"/>
  <c r="E2" i="8"/>
  <c r="F2" i="2"/>
  <c r="E2" i="2"/>
  <c r="D2" i="2"/>
  <c r="C2" i="2"/>
  <c r="F17" i="2"/>
  <c r="E17" i="2"/>
  <c r="D17" i="2"/>
  <c r="C17" i="2"/>
  <c r="F12" i="2"/>
  <c r="E12" i="2"/>
  <c r="D12" i="2"/>
  <c r="C12" i="2"/>
  <c r="C7" i="2"/>
  <c r="D7" i="2"/>
  <c r="E7" i="2"/>
  <c r="F7" i="2"/>
  <c r="B20" i="2"/>
  <c r="B19" i="2"/>
  <c r="B18" i="2"/>
  <c r="B15" i="2"/>
  <c r="B14" i="2"/>
  <c r="B13" i="2"/>
  <c r="B10" i="2"/>
  <c r="B9" i="2"/>
  <c r="B8" i="2"/>
  <c r="B5" i="2"/>
  <c r="B4" i="2"/>
  <c r="B3" i="2"/>
  <c r="H21" i="11" l="1"/>
  <c r="G21" i="11"/>
  <c r="F21" i="11"/>
  <c r="E21" i="11"/>
  <c r="D21" i="11"/>
  <c r="C20" i="11"/>
  <c r="C19" i="11"/>
  <c r="C18" i="11"/>
  <c r="C17" i="11"/>
  <c r="C16" i="11"/>
  <c r="H21" i="10"/>
  <c r="G21" i="10"/>
  <c r="F21" i="10"/>
  <c r="E21" i="10"/>
  <c r="D21" i="10"/>
  <c r="C20" i="10"/>
  <c r="C19" i="10"/>
  <c r="C18" i="10"/>
  <c r="C17" i="10"/>
  <c r="C16" i="10"/>
  <c r="H21" i="9"/>
  <c r="G21" i="9"/>
  <c r="F21" i="9"/>
  <c r="E21" i="9"/>
  <c r="D21" i="9"/>
  <c r="C20" i="9"/>
  <c r="C19" i="9"/>
  <c r="C18" i="9"/>
  <c r="C17" i="9"/>
  <c r="C16" i="9"/>
  <c r="D24" i="1"/>
  <c r="D23" i="1"/>
  <c r="D22" i="1"/>
  <c r="D21" i="1"/>
  <c r="A31" i="6"/>
  <c r="A32" i="6"/>
  <c r="A33" i="6"/>
  <c r="A34" i="6"/>
  <c r="A30" i="6"/>
  <c r="B34" i="6"/>
  <c r="B33" i="6"/>
  <c r="B32" i="6"/>
  <c r="B31" i="6"/>
  <c r="B30" i="6"/>
  <c r="C29" i="5"/>
  <c r="C28" i="5"/>
  <c r="C27" i="5"/>
  <c r="C26" i="5"/>
  <c r="C25" i="5"/>
  <c r="H30" i="5"/>
  <c r="G30" i="5"/>
  <c r="F30" i="5"/>
  <c r="E30" i="5"/>
  <c r="D30" i="5"/>
  <c r="D16" i="1" l="1"/>
  <c r="D17" i="1"/>
  <c r="D18" i="1"/>
  <c r="D15" i="1"/>
  <c r="B24" i="6"/>
  <c r="B25" i="6"/>
  <c r="B26" i="6"/>
  <c r="B27" i="6"/>
  <c r="B23" i="6"/>
  <c r="A27" i="6"/>
  <c r="A26" i="6"/>
  <c r="A25" i="6"/>
  <c r="A24" i="6"/>
  <c r="A23" i="6"/>
  <c r="D6" i="1"/>
  <c r="D4" i="1"/>
  <c r="B12" i="6"/>
  <c r="B11" i="6"/>
  <c r="B10" i="6"/>
  <c r="B9" i="6"/>
  <c r="B8" i="6"/>
  <c r="A12" i="6"/>
  <c r="A11" i="6"/>
  <c r="A10" i="6"/>
  <c r="A9" i="6"/>
  <c r="A8" i="6"/>
  <c r="D12" i="1"/>
  <c r="D11" i="1"/>
  <c r="D10" i="1"/>
  <c r="D9" i="1"/>
  <c r="A16" i="6"/>
  <c r="A17" i="6"/>
  <c r="A18" i="6"/>
  <c r="A19" i="6"/>
  <c r="A20" i="6"/>
  <c r="A15" i="6"/>
  <c r="B20" i="6"/>
  <c r="B16" i="6"/>
  <c r="B17" i="6"/>
  <c r="B18" i="6"/>
  <c r="B19" i="6"/>
  <c r="B15" i="6"/>
  <c r="D3" i="1"/>
  <c r="B3" i="6" l="1"/>
  <c r="B4" i="6"/>
  <c r="B5" i="6"/>
  <c r="G11" i="4" l="1"/>
  <c r="G10" i="4"/>
  <c r="G9" i="4"/>
  <c r="G8" i="4"/>
  <c r="G7" i="4"/>
  <c r="G6" i="4"/>
  <c r="G5" i="4"/>
  <c r="G4" i="4"/>
  <c r="G3" i="4"/>
  <c r="G2" i="4"/>
  <c r="F4" i="4"/>
  <c r="F2" i="4"/>
  <c r="F11" i="4"/>
  <c r="F10" i="4"/>
  <c r="F9" i="4"/>
  <c r="F8" i="4"/>
  <c r="F7" i="4"/>
  <c r="F6" i="4"/>
  <c r="F5" i="4"/>
  <c r="F3" i="4"/>
</calcChain>
</file>

<file path=xl/sharedStrings.xml><?xml version="1.0" encoding="utf-8"?>
<sst xmlns="http://schemas.openxmlformats.org/spreadsheetml/2006/main" count="580" uniqueCount="200">
  <si>
    <t>S. No.</t>
  </si>
  <si>
    <t>Parameter</t>
  </si>
  <si>
    <t>Micromarket Area</t>
  </si>
  <si>
    <t>City Region</t>
  </si>
  <si>
    <t xml:space="preserve">Residential </t>
  </si>
  <si>
    <t>Retail</t>
  </si>
  <si>
    <t xml:space="preserve">Commercial </t>
  </si>
  <si>
    <t>Hospitality</t>
  </si>
  <si>
    <t>Value</t>
  </si>
  <si>
    <r>
      <t xml:space="preserve">Realty Price Ratio - </t>
    </r>
    <r>
      <rPr>
        <i/>
        <sz val="10"/>
        <color theme="1"/>
        <rFont val="Calibri"/>
        <family val="2"/>
        <scheme val="minor"/>
      </rPr>
      <t>pure ratio (average price of the property per square meter divided by the land cost per square meter)</t>
    </r>
  </si>
  <si>
    <t>Greenfield</t>
  </si>
  <si>
    <t>Sub-urban</t>
  </si>
  <si>
    <t xml:space="preserve">S. No. </t>
  </si>
  <si>
    <t>Population</t>
  </si>
  <si>
    <t>Area (Sq.Km)</t>
  </si>
  <si>
    <t>Region</t>
  </si>
  <si>
    <t>Cities</t>
  </si>
  <si>
    <t>South Asia</t>
  </si>
  <si>
    <t>Guangzhou, China</t>
  </si>
  <si>
    <t>Shenzhen, China</t>
  </si>
  <si>
    <t>Seoul, South Korea</t>
  </si>
  <si>
    <t>Mexico City, Mexico</t>
  </si>
  <si>
    <t>Santiago, Chile</t>
  </si>
  <si>
    <t>Cape Town, South Africa</t>
  </si>
  <si>
    <t>Johannesburg, South Africa</t>
  </si>
  <si>
    <t>Delhi, India</t>
  </si>
  <si>
    <t>Population Density (numbers per acre)</t>
  </si>
  <si>
    <t>Population Density (numbers per sq km)</t>
  </si>
  <si>
    <t>Remarks</t>
  </si>
  <si>
    <t>Commercial</t>
  </si>
  <si>
    <t xml:space="preserve">Community </t>
  </si>
  <si>
    <t xml:space="preserve">Industrial </t>
  </si>
  <si>
    <t>City Based TOD</t>
  </si>
  <si>
    <t>Corridor Based TOD</t>
  </si>
  <si>
    <t>Station Based TOD</t>
  </si>
  <si>
    <t>Site Based TOD</t>
  </si>
  <si>
    <t xml:space="preserve">Population Density </t>
  </si>
  <si>
    <t>Low density</t>
  </si>
  <si>
    <t>Average Residential Real Estate Price (USD/sq mtr)</t>
  </si>
  <si>
    <t>Per Capita Income (USD/annum)</t>
  </si>
  <si>
    <t>Upto 5000</t>
  </si>
  <si>
    <t>5001 - 10000</t>
  </si>
  <si>
    <t>10001 - 15000</t>
  </si>
  <si>
    <t>&gt; 15000</t>
  </si>
  <si>
    <r>
      <t xml:space="preserve">Population Density - </t>
    </r>
    <r>
      <rPr>
        <i/>
        <sz val="10"/>
        <color theme="1"/>
        <rFont val="Calibri"/>
        <family val="2"/>
        <scheme val="minor"/>
      </rPr>
      <t>Numbers per sq km (population of the area in numbers divided by area of the region in square kilometers)</t>
    </r>
  </si>
  <si>
    <t>Mid density</t>
  </si>
  <si>
    <t>High density</t>
  </si>
  <si>
    <t>Very high density</t>
  </si>
  <si>
    <r>
      <t xml:space="preserve">Infra Cost Ratio - </t>
    </r>
    <r>
      <rPr>
        <i/>
        <sz val="10"/>
        <color theme="1"/>
        <rFont val="Calibri"/>
        <family val="2"/>
        <scheme val="minor"/>
      </rPr>
      <t>pure ratio (total investment planned for the transit infrastructure per square meter divided by the land cost per square meter)</t>
    </r>
  </si>
  <si>
    <t>Very Less Potential</t>
  </si>
  <si>
    <t xml:space="preserve">Negative Potential </t>
  </si>
  <si>
    <t xml:space="preserve">Less Potential </t>
  </si>
  <si>
    <t xml:space="preserve">Moderate Potential </t>
  </si>
  <si>
    <t>High Potential</t>
  </si>
  <si>
    <t>Very High Potential</t>
  </si>
  <si>
    <t>Realty Price Ratio</t>
  </si>
  <si>
    <t>Infra Cost Ratio</t>
  </si>
  <si>
    <t>Very Low Potential Area</t>
  </si>
  <si>
    <t>Very High Potential Area</t>
  </si>
  <si>
    <t>High Potential Area</t>
  </si>
  <si>
    <t>Moderate Potential Area</t>
  </si>
  <si>
    <t>Low Potential Area</t>
  </si>
  <si>
    <t>&lt; 1.5</t>
  </si>
  <si>
    <t>1.5 - 2.5</t>
  </si>
  <si>
    <t>2.5 - 3.5</t>
  </si>
  <si>
    <t>3.5 - 4.0</t>
  </si>
  <si>
    <t>&gt; 4.0</t>
  </si>
  <si>
    <t>&lt; 1.0</t>
  </si>
  <si>
    <t>1.0 - 2.0</t>
  </si>
  <si>
    <t>2.0 - 3.0</t>
  </si>
  <si>
    <t>3.0 - 4.0</t>
  </si>
  <si>
    <t>&gt; 5.0</t>
  </si>
  <si>
    <t>Mixed use</t>
  </si>
  <si>
    <t>4.0 - 5.0</t>
  </si>
  <si>
    <r>
      <t xml:space="preserve">Premium Supply Ratio - </t>
    </r>
    <r>
      <rPr>
        <i/>
        <sz val="10"/>
        <color theme="1"/>
        <rFont val="Calibri"/>
        <family val="2"/>
        <scheme val="minor"/>
      </rPr>
      <t>Pure ratio (total supply in square meter of grade A property in the micromarket divided by total supply in square meter of grade B property in the micromarket)</t>
    </r>
  </si>
  <si>
    <t xml:space="preserve">High  </t>
  </si>
  <si>
    <t xml:space="preserve">Very High  </t>
  </si>
  <si>
    <t>Low</t>
  </si>
  <si>
    <t>Moderate</t>
  </si>
  <si>
    <t>Balanced</t>
  </si>
  <si>
    <t>Site Location</t>
  </si>
  <si>
    <t>Station based TOD</t>
  </si>
  <si>
    <t>Corridor based TOD</t>
  </si>
  <si>
    <t>City based TOD</t>
  </si>
  <si>
    <t>Mexico</t>
  </si>
  <si>
    <t>Brasilia, Brazil</t>
  </si>
  <si>
    <t>Hanoi, Vietnam</t>
  </si>
  <si>
    <t>South East Asian</t>
  </si>
  <si>
    <t>East Asia</t>
  </si>
  <si>
    <t>Southern Africa</t>
  </si>
  <si>
    <t>South America</t>
  </si>
  <si>
    <t>City Population Density</t>
  </si>
  <si>
    <t xml:space="preserve">Micromarket Population Density </t>
  </si>
  <si>
    <t>High</t>
  </si>
  <si>
    <t xml:space="preserve">Table 1.1: - Residential Supply vis-à-vis population density </t>
  </si>
  <si>
    <t>Table 1.2: - Residential Supply vis-à-vis price ratio</t>
  </si>
  <si>
    <t>-</t>
  </si>
  <si>
    <t>Premium Supply Ratio</t>
  </si>
  <si>
    <t>&lt; 0.10</t>
  </si>
  <si>
    <t>0.10 - 0.25</t>
  </si>
  <si>
    <t>0.25 - 0.50</t>
  </si>
  <si>
    <t>0.50 - 1.00</t>
  </si>
  <si>
    <t xml:space="preserve">&gt; 1.0 </t>
  </si>
  <si>
    <r>
      <t xml:space="preserve">Grade A / Premium - </t>
    </r>
    <r>
      <rPr>
        <b/>
        <i/>
        <sz val="12"/>
        <color theme="1"/>
        <rFont val="Calibri"/>
        <family val="2"/>
        <scheme val="minor"/>
      </rPr>
      <t>High</t>
    </r>
    <r>
      <rPr>
        <i/>
        <sz val="12"/>
        <color theme="1"/>
        <rFont val="Calibri"/>
        <family val="2"/>
        <scheme val="minor"/>
      </rPr>
      <t xml:space="preserve">
Grade B / Affordable - </t>
    </r>
    <r>
      <rPr>
        <b/>
        <i/>
        <sz val="12"/>
        <color theme="1"/>
        <rFont val="Calibri"/>
        <family val="2"/>
        <scheme val="minor"/>
      </rPr>
      <t>Moderate</t>
    </r>
  </si>
  <si>
    <r>
      <t xml:space="preserve">Grade A / Premium - </t>
    </r>
    <r>
      <rPr>
        <b/>
        <i/>
        <sz val="12"/>
        <color theme="1"/>
        <rFont val="Calibri"/>
        <family val="2"/>
        <scheme val="minor"/>
      </rPr>
      <t>Moderate</t>
    </r>
    <r>
      <rPr>
        <i/>
        <sz val="12"/>
        <color theme="1"/>
        <rFont val="Calibri"/>
        <family val="2"/>
        <scheme val="minor"/>
      </rPr>
      <t xml:space="preserve">
Grade B / Affordable - </t>
    </r>
    <r>
      <rPr>
        <b/>
        <i/>
        <sz val="12"/>
        <color theme="1"/>
        <rFont val="Calibri"/>
        <family val="2"/>
        <scheme val="minor"/>
      </rPr>
      <t>Moderate</t>
    </r>
  </si>
  <si>
    <r>
      <t xml:space="preserve">Affordable / Grade B - </t>
    </r>
    <r>
      <rPr>
        <b/>
        <i/>
        <sz val="12"/>
        <color theme="1"/>
        <rFont val="Calibri"/>
        <family val="2"/>
        <scheme val="minor"/>
      </rPr>
      <t>High</t>
    </r>
  </si>
  <si>
    <t>Occupancy Ratio</t>
  </si>
  <si>
    <t>&gt; 90%</t>
  </si>
  <si>
    <t>75% - 90%</t>
  </si>
  <si>
    <t>50% - 75%</t>
  </si>
  <si>
    <t>25% - 50%</t>
  </si>
  <si>
    <t>&lt; 25%</t>
  </si>
  <si>
    <t>Table 1.3: - Residential - Occupancy vs. Premium Supply</t>
  </si>
  <si>
    <r>
      <t xml:space="preserve">Grade A / Premium - </t>
    </r>
    <r>
      <rPr>
        <b/>
        <i/>
        <sz val="12"/>
        <color theme="1"/>
        <rFont val="Calibri"/>
        <family val="2"/>
        <scheme val="minor"/>
      </rPr>
      <t>High</t>
    </r>
    <r>
      <rPr>
        <i/>
        <sz val="12"/>
        <color theme="1"/>
        <rFont val="Calibri"/>
        <family val="2"/>
        <scheme val="minor"/>
      </rPr>
      <t xml:space="preserve">
Grade B / Affordable - </t>
    </r>
    <r>
      <rPr>
        <b/>
        <i/>
        <sz val="12"/>
        <color theme="1"/>
        <rFont val="Calibri"/>
        <family val="2"/>
        <scheme val="minor"/>
      </rPr>
      <t>Low</t>
    </r>
  </si>
  <si>
    <r>
      <t xml:space="preserve">Grade A / Premium - </t>
    </r>
    <r>
      <rPr>
        <b/>
        <i/>
        <sz val="12"/>
        <color theme="1"/>
        <rFont val="Calibri"/>
        <family val="2"/>
        <scheme val="minor"/>
      </rPr>
      <t xml:space="preserve">Moderate
</t>
    </r>
    <r>
      <rPr>
        <i/>
        <sz val="12"/>
        <color theme="1"/>
        <rFont val="Calibri"/>
        <family val="2"/>
        <scheme val="minor"/>
      </rPr>
      <t xml:space="preserve">Grade B / Affordable - </t>
    </r>
    <r>
      <rPr>
        <b/>
        <i/>
        <sz val="12"/>
        <color theme="1"/>
        <rFont val="Calibri"/>
        <family val="2"/>
        <scheme val="minor"/>
      </rPr>
      <t>Moderate</t>
    </r>
  </si>
  <si>
    <r>
      <t xml:space="preserve">Grade A / Premium - </t>
    </r>
    <r>
      <rPr>
        <b/>
        <i/>
        <sz val="12"/>
        <color theme="1"/>
        <rFont val="Calibri"/>
        <family val="2"/>
        <scheme val="minor"/>
      </rPr>
      <t>Low</t>
    </r>
    <r>
      <rPr>
        <i/>
        <sz val="12"/>
        <color theme="1"/>
        <rFont val="Calibri"/>
        <family val="2"/>
        <scheme val="minor"/>
      </rPr>
      <t xml:space="preserve">
Grade B / Affordable - </t>
    </r>
    <r>
      <rPr>
        <b/>
        <i/>
        <sz val="12"/>
        <color theme="1"/>
        <rFont val="Calibri"/>
        <family val="2"/>
        <scheme val="minor"/>
      </rPr>
      <t>Moderate</t>
    </r>
  </si>
  <si>
    <r>
      <t xml:space="preserve">Grade A / Premium - </t>
    </r>
    <r>
      <rPr>
        <b/>
        <i/>
        <sz val="12"/>
        <color theme="1"/>
        <rFont val="Calibri"/>
        <family val="2"/>
        <scheme val="minor"/>
      </rPr>
      <t>Moderate</t>
    </r>
    <r>
      <rPr>
        <i/>
        <sz val="12"/>
        <color theme="1"/>
        <rFont val="Calibri"/>
        <family val="2"/>
        <scheme val="minor"/>
      </rPr>
      <t xml:space="preserve">
Grade B / Affordable - </t>
    </r>
    <r>
      <rPr>
        <b/>
        <i/>
        <sz val="12"/>
        <color theme="1"/>
        <rFont val="Calibri"/>
        <family val="2"/>
        <scheme val="minor"/>
      </rPr>
      <t>High</t>
    </r>
  </si>
  <si>
    <r>
      <t xml:space="preserve">Grade A / Premium - </t>
    </r>
    <r>
      <rPr>
        <b/>
        <i/>
        <sz val="12"/>
        <color theme="1"/>
        <rFont val="Calibri"/>
        <family val="2"/>
        <scheme val="minor"/>
      </rPr>
      <t xml:space="preserve">Low
</t>
    </r>
    <r>
      <rPr>
        <i/>
        <sz val="12"/>
        <color theme="1"/>
        <rFont val="Calibri"/>
        <family val="2"/>
        <scheme val="minor"/>
      </rPr>
      <t xml:space="preserve">Grade B / Affordable - </t>
    </r>
    <r>
      <rPr>
        <b/>
        <i/>
        <sz val="12"/>
        <color theme="1"/>
        <rFont val="Calibri"/>
        <family val="2"/>
        <scheme val="minor"/>
      </rPr>
      <t>High</t>
    </r>
  </si>
  <si>
    <t>Very High</t>
  </si>
  <si>
    <t>Very Low</t>
  </si>
  <si>
    <t>Table 2.1: - Commercial Supply vis-à-vis price ratio</t>
  </si>
  <si>
    <t>Table 1.3: - Commercial - Occupancy vs. Premium Supply</t>
  </si>
  <si>
    <t>Table 2.1: - Retail Supply vis-à-vis price ratio</t>
  </si>
  <si>
    <t>Table 2.2: - Retail - Occupancy vs. Premium Supply</t>
  </si>
  <si>
    <r>
      <t xml:space="preserve">Grade A / Premium - </t>
    </r>
    <r>
      <rPr>
        <b/>
        <i/>
        <sz val="12"/>
        <color theme="1"/>
        <rFont val="Calibri"/>
        <family val="2"/>
        <scheme val="minor"/>
      </rPr>
      <t>Low</t>
    </r>
    <r>
      <rPr>
        <i/>
        <sz val="12"/>
        <color theme="1"/>
        <rFont val="Calibri"/>
        <family val="2"/>
        <scheme val="minor"/>
      </rPr>
      <t xml:space="preserve">
Grade B 
</t>
    </r>
    <r>
      <rPr>
        <b/>
        <i/>
        <sz val="12"/>
        <color theme="1"/>
        <rFont val="Calibri"/>
        <family val="2"/>
        <scheme val="minor"/>
      </rPr>
      <t>Moderate</t>
    </r>
  </si>
  <si>
    <r>
      <t xml:space="preserve">Grade A / Premium - </t>
    </r>
    <r>
      <rPr>
        <b/>
        <i/>
        <sz val="12"/>
        <color theme="1"/>
        <rFont val="Calibri"/>
        <family val="2"/>
        <scheme val="minor"/>
      </rPr>
      <t>Low</t>
    </r>
    <r>
      <rPr>
        <i/>
        <sz val="12"/>
        <color theme="1"/>
        <rFont val="Calibri"/>
        <family val="2"/>
        <scheme val="minor"/>
      </rPr>
      <t xml:space="preserve">
Grade B </t>
    </r>
    <r>
      <rPr>
        <b/>
        <i/>
        <sz val="12"/>
        <color theme="1"/>
        <rFont val="Calibri"/>
        <family val="2"/>
        <scheme val="minor"/>
      </rPr>
      <t>Moderate</t>
    </r>
  </si>
  <si>
    <r>
      <t xml:space="preserve">Grade A / Premium - </t>
    </r>
    <r>
      <rPr>
        <b/>
        <i/>
        <sz val="12"/>
        <color theme="1"/>
        <rFont val="Calibri"/>
        <family val="2"/>
        <scheme val="minor"/>
      </rPr>
      <t>Moderate</t>
    </r>
    <r>
      <rPr>
        <i/>
        <sz val="12"/>
        <color theme="1"/>
        <rFont val="Calibri"/>
        <family val="2"/>
        <scheme val="minor"/>
      </rPr>
      <t xml:space="preserve">
Grade B  </t>
    </r>
    <r>
      <rPr>
        <b/>
        <i/>
        <sz val="12"/>
        <color theme="1"/>
        <rFont val="Calibri"/>
        <family val="2"/>
        <scheme val="minor"/>
      </rPr>
      <t>Moderate</t>
    </r>
  </si>
  <si>
    <r>
      <t xml:space="preserve">Grade A / Premium - </t>
    </r>
    <r>
      <rPr>
        <b/>
        <i/>
        <sz val="12"/>
        <color theme="1"/>
        <rFont val="Calibri"/>
        <family val="2"/>
        <scheme val="minor"/>
      </rPr>
      <t>Moderate</t>
    </r>
    <r>
      <rPr>
        <i/>
        <sz val="12"/>
        <color theme="1"/>
        <rFont val="Calibri"/>
        <family val="2"/>
        <scheme val="minor"/>
      </rPr>
      <t xml:space="preserve">
Grade B 
</t>
    </r>
    <r>
      <rPr>
        <b/>
        <i/>
        <sz val="12"/>
        <color theme="1"/>
        <rFont val="Calibri"/>
        <family val="2"/>
        <scheme val="minor"/>
      </rPr>
      <t>High</t>
    </r>
  </si>
  <si>
    <r>
      <t xml:space="preserve">Grade A / Premium - </t>
    </r>
    <r>
      <rPr>
        <b/>
        <i/>
        <sz val="12"/>
        <color theme="1"/>
        <rFont val="Calibri"/>
        <family val="2"/>
        <scheme val="minor"/>
      </rPr>
      <t>Low</t>
    </r>
    <r>
      <rPr>
        <i/>
        <sz val="12"/>
        <color theme="1"/>
        <rFont val="Calibri"/>
        <family val="2"/>
        <scheme val="minor"/>
      </rPr>
      <t xml:space="preserve">
Grade B  </t>
    </r>
    <r>
      <rPr>
        <b/>
        <i/>
        <sz val="12"/>
        <color theme="1"/>
        <rFont val="Calibri"/>
        <family val="2"/>
        <scheme val="minor"/>
      </rPr>
      <t>Moderate</t>
    </r>
  </si>
  <si>
    <r>
      <t xml:space="preserve">Grade A / Premium - </t>
    </r>
    <r>
      <rPr>
        <b/>
        <i/>
        <sz val="12"/>
        <color theme="1"/>
        <rFont val="Calibri"/>
        <family val="2"/>
        <scheme val="minor"/>
      </rPr>
      <t>High</t>
    </r>
    <r>
      <rPr>
        <i/>
        <sz val="12"/>
        <color theme="1"/>
        <rFont val="Calibri"/>
        <family val="2"/>
        <scheme val="minor"/>
      </rPr>
      <t xml:space="preserve">
Grade B  </t>
    </r>
    <r>
      <rPr>
        <b/>
        <i/>
        <sz val="12"/>
        <color theme="1"/>
        <rFont val="Calibri"/>
        <family val="2"/>
        <scheme val="minor"/>
      </rPr>
      <t>Moderate</t>
    </r>
  </si>
  <si>
    <r>
      <t xml:space="preserve">Grade A / Premium - </t>
    </r>
    <r>
      <rPr>
        <b/>
        <i/>
        <sz val="12"/>
        <color theme="1"/>
        <rFont val="Calibri"/>
        <family val="2"/>
        <scheme val="minor"/>
      </rPr>
      <t>High</t>
    </r>
    <r>
      <rPr>
        <i/>
        <sz val="12"/>
        <color theme="1"/>
        <rFont val="Calibri"/>
        <family val="2"/>
        <scheme val="minor"/>
      </rPr>
      <t xml:space="preserve">
Grade B 
</t>
    </r>
    <r>
      <rPr>
        <b/>
        <i/>
        <sz val="12"/>
        <color theme="1"/>
        <rFont val="Calibri"/>
        <family val="2"/>
        <scheme val="minor"/>
      </rPr>
      <t>Low</t>
    </r>
  </si>
  <si>
    <r>
      <t xml:space="preserve">Grade A / Premium - </t>
    </r>
    <r>
      <rPr>
        <b/>
        <i/>
        <sz val="12"/>
        <color theme="1"/>
        <rFont val="Calibri"/>
        <family val="2"/>
        <scheme val="minor"/>
      </rPr>
      <t xml:space="preserve">Low
</t>
    </r>
    <r>
      <rPr>
        <i/>
        <sz val="12"/>
        <color theme="1"/>
        <rFont val="Calibri"/>
        <family val="2"/>
        <scheme val="minor"/>
      </rPr>
      <t xml:space="preserve">Grade B 
</t>
    </r>
    <r>
      <rPr>
        <b/>
        <i/>
        <sz val="12"/>
        <color theme="1"/>
        <rFont val="Calibri"/>
        <family val="2"/>
        <scheme val="minor"/>
      </rPr>
      <t>High</t>
    </r>
  </si>
  <si>
    <r>
      <t xml:space="preserve">Grade A / Premium - </t>
    </r>
    <r>
      <rPr>
        <b/>
        <i/>
        <sz val="12"/>
        <color theme="1"/>
        <rFont val="Calibri"/>
        <family val="2"/>
        <scheme val="minor"/>
      </rPr>
      <t xml:space="preserve">Moderate
</t>
    </r>
    <r>
      <rPr>
        <i/>
        <sz val="12"/>
        <color theme="1"/>
        <rFont val="Calibri"/>
        <family val="2"/>
        <scheme val="minor"/>
      </rPr>
      <t xml:space="preserve">Grade B  </t>
    </r>
    <r>
      <rPr>
        <b/>
        <i/>
        <sz val="12"/>
        <color theme="1"/>
        <rFont val="Calibri"/>
        <family val="2"/>
        <scheme val="minor"/>
      </rPr>
      <t>Moderate</t>
    </r>
  </si>
  <si>
    <t>Table 2.1: - Hospitality Supply vis-à-vis price ratio</t>
  </si>
  <si>
    <t>Table 2.2: - Hospitality - Occupancy vs. Premium Supply</t>
  </si>
  <si>
    <r>
      <t xml:space="preserve">Grade A / Premium - </t>
    </r>
    <r>
      <rPr>
        <b/>
        <i/>
        <sz val="12"/>
        <color theme="1"/>
        <rFont val="Calibri"/>
        <family val="2"/>
        <scheme val="minor"/>
      </rPr>
      <t>Moderate</t>
    </r>
    <r>
      <rPr>
        <i/>
        <sz val="12"/>
        <color theme="1"/>
        <rFont val="Calibri"/>
        <family val="2"/>
        <scheme val="minor"/>
      </rPr>
      <t xml:space="preserve">
Grade B /
Mid Segment </t>
    </r>
    <r>
      <rPr>
        <b/>
        <i/>
        <sz val="12"/>
        <color theme="1"/>
        <rFont val="Calibri"/>
        <family val="2"/>
        <scheme val="minor"/>
      </rPr>
      <t>Moderate</t>
    </r>
  </si>
  <si>
    <r>
      <t xml:space="preserve">Grade A / Premium - </t>
    </r>
    <r>
      <rPr>
        <b/>
        <i/>
        <sz val="12"/>
        <color theme="1"/>
        <rFont val="Calibri"/>
        <family val="2"/>
        <scheme val="minor"/>
      </rPr>
      <t>Moderate</t>
    </r>
    <r>
      <rPr>
        <i/>
        <sz val="12"/>
        <color theme="1"/>
        <rFont val="Calibri"/>
        <family val="2"/>
        <scheme val="minor"/>
      </rPr>
      <t xml:space="preserve">
Grade B /
Mid Segment   </t>
    </r>
    <r>
      <rPr>
        <b/>
        <i/>
        <sz val="12"/>
        <color theme="1"/>
        <rFont val="Calibri"/>
        <family val="2"/>
        <scheme val="minor"/>
      </rPr>
      <t>Moderate</t>
    </r>
  </si>
  <si>
    <r>
      <t xml:space="preserve">Grade A / Premium - </t>
    </r>
    <r>
      <rPr>
        <b/>
        <i/>
        <sz val="12"/>
        <color theme="1"/>
        <rFont val="Calibri"/>
        <family val="2"/>
        <scheme val="minor"/>
      </rPr>
      <t>High</t>
    </r>
    <r>
      <rPr>
        <i/>
        <sz val="12"/>
        <color theme="1"/>
        <rFont val="Calibri"/>
        <family val="2"/>
        <scheme val="minor"/>
      </rPr>
      <t xml:space="preserve">
Grade B  /
Mid Segment  </t>
    </r>
    <r>
      <rPr>
        <b/>
        <i/>
        <sz val="12"/>
        <color theme="1"/>
        <rFont val="Calibri"/>
        <family val="2"/>
        <scheme val="minor"/>
      </rPr>
      <t>Moderate</t>
    </r>
  </si>
  <si>
    <r>
      <t xml:space="preserve">Grade A / Premium - </t>
    </r>
    <r>
      <rPr>
        <b/>
        <i/>
        <sz val="12"/>
        <color theme="1"/>
        <rFont val="Calibri"/>
        <family val="2"/>
        <scheme val="minor"/>
      </rPr>
      <t>High</t>
    </r>
    <r>
      <rPr>
        <i/>
        <sz val="12"/>
        <color theme="1"/>
        <rFont val="Calibri"/>
        <family val="2"/>
        <scheme val="minor"/>
      </rPr>
      <t xml:space="preserve">
Grade B  /
Mid Segment 
</t>
    </r>
    <r>
      <rPr>
        <b/>
        <i/>
        <sz val="12"/>
        <color theme="1"/>
        <rFont val="Calibri"/>
        <family val="2"/>
        <scheme val="minor"/>
      </rPr>
      <t>Low</t>
    </r>
  </si>
  <si>
    <r>
      <t xml:space="preserve">Grade A / Premium - </t>
    </r>
    <r>
      <rPr>
        <b/>
        <i/>
        <sz val="12"/>
        <color theme="1"/>
        <rFont val="Calibri"/>
        <family val="2"/>
        <scheme val="minor"/>
      </rPr>
      <t xml:space="preserve">Moderate
</t>
    </r>
    <r>
      <rPr>
        <i/>
        <sz val="12"/>
        <color theme="1"/>
        <rFont val="Calibri"/>
        <family val="2"/>
        <scheme val="minor"/>
      </rPr>
      <t xml:space="preserve">Grade B  /
Mid Segment  </t>
    </r>
    <r>
      <rPr>
        <b/>
        <i/>
        <sz val="12"/>
        <color theme="1"/>
        <rFont val="Calibri"/>
        <family val="2"/>
        <scheme val="minor"/>
      </rPr>
      <t>Moderate</t>
    </r>
  </si>
  <si>
    <r>
      <t xml:space="preserve">Grade A / Premium - </t>
    </r>
    <r>
      <rPr>
        <b/>
        <i/>
        <sz val="12"/>
        <color theme="1"/>
        <rFont val="Calibri"/>
        <family val="2"/>
        <scheme val="minor"/>
      </rPr>
      <t>Moderate</t>
    </r>
    <r>
      <rPr>
        <i/>
        <sz val="12"/>
        <color theme="1"/>
        <rFont val="Calibri"/>
        <family val="2"/>
        <scheme val="minor"/>
      </rPr>
      <t xml:space="preserve">
Grade B  /
Mid Segment  </t>
    </r>
    <r>
      <rPr>
        <b/>
        <i/>
        <sz val="12"/>
        <color theme="1"/>
        <rFont val="Calibri"/>
        <family val="2"/>
        <scheme val="minor"/>
      </rPr>
      <t>Moderate</t>
    </r>
  </si>
  <si>
    <r>
      <t xml:space="preserve">Grade A / Premium - </t>
    </r>
    <r>
      <rPr>
        <b/>
        <i/>
        <sz val="12"/>
        <color theme="1"/>
        <rFont val="Calibri"/>
        <family val="2"/>
        <scheme val="minor"/>
      </rPr>
      <t>Low</t>
    </r>
    <r>
      <rPr>
        <i/>
        <sz val="12"/>
        <color theme="1"/>
        <rFont val="Calibri"/>
        <family val="2"/>
        <scheme val="minor"/>
      </rPr>
      <t xml:space="preserve">
Grade B  /
Mid Segment 
</t>
    </r>
    <r>
      <rPr>
        <b/>
        <i/>
        <sz val="12"/>
        <color theme="1"/>
        <rFont val="Calibri"/>
        <family val="2"/>
        <scheme val="minor"/>
      </rPr>
      <t>Moderate</t>
    </r>
  </si>
  <si>
    <r>
      <t xml:space="preserve">Grade A / Premium - </t>
    </r>
    <r>
      <rPr>
        <b/>
        <i/>
        <sz val="12"/>
        <color theme="1"/>
        <rFont val="Calibri"/>
        <family val="2"/>
        <scheme val="minor"/>
      </rPr>
      <t>Low</t>
    </r>
    <r>
      <rPr>
        <i/>
        <sz val="12"/>
        <color theme="1"/>
        <rFont val="Calibri"/>
        <family val="2"/>
        <scheme val="minor"/>
      </rPr>
      <t xml:space="preserve">
Grade B  /
Mid Segment  </t>
    </r>
    <r>
      <rPr>
        <b/>
        <i/>
        <sz val="12"/>
        <color theme="1"/>
        <rFont val="Calibri"/>
        <family val="2"/>
        <scheme val="minor"/>
      </rPr>
      <t>Moderate</t>
    </r>
  </si>
  <si>
    <r>
      <t xml:space="preserve">Grade A / Premium - </t>
    </r>
    <r>
      <rPr>
        <b/>
        <i/>
        <sz val="12"/>
        <color theme="1"/>
        <rFont val="Calibri"/>
        <family val="2"/>
        <scheme val="minor"/>
      </rPr>
      <t xml:space="preserve">Low
</t>
    </r>
    <r>
      <rPr>
        <i/>
        <sz val="12"/>
        <color theme="1"/>
        <rFont val="Calibri"/>
        <family val="2"/>
        <scheme val="minor"/>
      </rPr>
      <t xml:space="preserve">Grade B  /
Mid Segment 
</t>
    </r>
    <r>
      <rPr>
        <b/>
        <i/>
        <sz val="12"/>
        <color theme="1"/>
        <rFont val="Calibri"/>
        <family val="2"/>
        <scheme val="minor"/>
      </rPr>
      <t>High</t>
    </r>
  </si>
  <si>
    <r>
      <t xml:space="preserve">Grade A / Premium - </t>
    </r>
    <r>
      <rPr>
        <b/>
        <i/>
        <sz val="12"/>
        <color theme="1"/>
        <rFont val="Calibri"/>
        <family val="2"/>
        <scheme val="minor"/>
      </rPr>
      <t>Moderate</t>
    </r>
    <r>
      <rPr>
        <i/>
        <sz val="12"/>
        <color theme="1"/>
        <rFont val="Calibri"/>
        <family val="2"/>
        <scheme val="minor"/>
      </rPr>
      <t xml:space="preserve">
Grade B  /
Mid Segment 
</t>
    </r>
    <r>
      <rPr>
        <b/>
        <i/>
        <sz val="12"/>
        <color theme="1"/>
        <rFont val="Calibri"/>
        <family val="2"/>
        <scheme val="minor"/>
      </rPr>
      <t>High</t>
    </r>
  </si>
  <si>
    <r>
      <t xml:space="preserve">Grade A / Premium - </t>
    </r>
    <r>
      <rPr>
        <b/>
        <i/>
        <sz val="12"/>
        <color theme="1"/>
        <rFont val="Calibri"/>
        <family val="2"/>
        <scheme val="minor"/>
      </rPr>
      <t>Low</t>
    </r>
    <r>
      <rPr>
        <i/>
        <sz val="12"/>
        <color theme="1"/>
        <rFont val="Calibri"/>
        <family val="2"/>
        <scheme val="minor"/>
      </rPr>
      <t xml:space="preserve">
Grade B /
Mid Segment  </t>
    </r>
    <r>
      <rPr>
        <b/>
        <i/>
        <sz val="12"/>
        <color theme="1"/>
        <rFont val="Calibri"/>
        <family val="2"/>
        <scheme val="minor"/>
      </rPr>
      <t>Moderate</t>
    </r>
  </si>
  <si>
    <t xml:space="preserve">The retail may be planned cautiously depending on the near by supply and occupancy of retail units and assessment of residential catchment. </t>
  </si>
  <si>
    <t>The urban redevelopments are generally planned in the core (within city centre boundary). Therefore, the potential for revenue from Hospitality development may be high. Appropriate analysis for city wide supply, occupancy and other parameter as per assessment sheet should be conducted.</t>
  </si>
  <si>
    <t xml:space="preserve">Sub-Urban areas possess high potential for mid segment and affordable residential units. The other parameters related to city population density and micro market details may be assessed for planning type and quantity of residential development. </t>
  </si>
  <si>
    <t xml:space="preserve">Initially, the component of retail development may be kept lesser in the project. With the growth of population in and around the area, growth of retail may be planned accordingly. </t>
  </si>
  <si>
    <t>The development of commercial (Office / institution) development possess high potential in these areas. The node value and place value play a major role in establishing commercial hubs in sub-urban areas.</t>
  </si>
  <si>
    <t>The node value of the site will play a major role for planning the hospitality development. Generally, hospitality development is not recommended if the site is at significant distance from the city centre.</t>
  </si>
  <si>
    <t>Affordable units on high scale is generally preferred for greenfield developments</t>
  </si>
  <si>
    <t xml:space="preserve">Allied retail supply to the extent required for the affordable and mid segement residential on the site may be planned for development </t>
  </si>
  <si>
    <t xml:space="preserve">Moderate supply of commercial development may be planned along with affordable / mid segment residential. </t>
  </si>
  <si>
    <t xml:space="preserve">The development of Hospitality in greenfield areas may not be suitable in the initial stages. Appropriate provision of future developments maybe planned based on growth of the area. </t>
  </si>
  <si>
    <t>About Threshold for TOD Real Estate Demand Tool</t>
  </si>
  <si>
    <t>Purpose</t>
  </si>
  <si>
    <t>How to use this tool?</t>
  </si>
  <si>
    <t xml:space="preserve">The selection on type of project development idenified for TOD may be made from the drop down provided below: - </t>
  </si>
  <si>
    <r>
      <t>Based on above selection, the reference to development strategy and structuring of real estate components is provided in "</t>
    </r>
    <r>
      <rPr>
        <b/>
        <sz val="11"/>
        <color theme="1"/>
        <rFont val="Calibri"/>
        <family val="2"/>
        <scheme val="minor"/>
      </rPr>
      <t>Dashboard</t>
    </r>
    <r>
      <rPr>
        <sz val="11"/>
        <color theme="1"/>
        <rFont val="Calibri"/>
        <family val="2"/>
        <scheme val="minor"/>
      </rPr>
      <t xml:space="preserve">" sheet. The portions highlighted in yellow is the suggested initial strategy to proceed for further analysis. </t>
    </r>
  </si>
  <si>
    <t xml:space="preserve">This tool has been designed to provide assistance in analysing the potential for real estate development and structuring of different mixed use development compoents for optimised revenue generation. The tool identifies the TOD projects under four basic categories viz. (i) Site based, (ii) Station based, (iii) Corridor based and (iv) City based. Also, it classifies the region / location of project planned for development to arrive at suggestive strategies for structuring real estate components. In addition, it also provides a detailed analysis for individual component i.e Residential, Retail, Commercial and Hospitality based on the market scenario and gradde of existing supply.  This tool aims to assess the Market Value of the TOD project planned for development </t>
  </si>
  <si>
    <t xml:space="preserve">The future growth and potential for success of the TOD project largely depends on the Node Value and Place Value, apart from the Market Value being assessed in detail in this tool. The Node Value and Place Value of the planned TOD project may be provided as per following: - </t>
  </si>
  <si>
    <r>
      <t xml:space="preserve">Place Value </t>
    </r>
    <r>
      <rPr>
        <i/>
        <sz val="10"/>
        <color theme="1"/>
        <rFont val="Calibri"/>
        <family val="2"/>
        <scheme val="minor"/>
      </rPr>
      <t>(Greenfield / sub-urban / urban infill / Urban Redevelopment)</t>
    </r>
  </si>
  <si>
    <t>Single Line Station</t>
  </si>
  <si>
    <t>Core Transfer Station</t>
  </si>
  <si>
    <t>Multi-modal hub</t>
  </si>
  <si>
    <r>
      <t xml:space="preserve">Node Value </t>
    </r>
    <r>
      <rPr>
        <i/>
        <sz val="10"/>
        <color theme="1"/>
        <rFont val="Calibri"/>
        <family val="2"/>
        <scheme val="minor"/>
      </rPr>
      <t>(Single line stations / Core Transfer Stations / Multi-modal Hub)</t>
    </r>
  </si>
  <si>
    <t>RESIDENTIAL</t>
  </si>
  <si>
    <t>COMMERCIAL</t>
  </si>
  <si>
    <t>RETAIL</t>
  </si>
  <si>
    <t>HOSPITALITY</t>
  </si>
  <si>
    <t xml:space="preserve">High Potential </t>
  </si>
  <si>
    <t xml:space="preserve">Urban  </t>
  </si>
  <si>
    <t>Core Urban</t>
  </si>
  <si>
    <t>Urban</t>
  </si>
  <si>
    <t>Low Potential due to low capitalisation rates</t>
  </si>
  <si>
    <t>Moderate Potential due to low capitalisation rates</t>
  </si>
  <si>
    <t>Low Potential</t>
  </si>
  <si>
    <t>Moderate potential</t>
  </si>
  <si>
    <t xml:space="preserve">Moderate to High Potential </t>
  </si>
  <si>
    <t xml:space="preserve">Low Potential </t>
  </si>
  <si>
    <t xml:space="preserve">Low to Moderate Potential </t>
  </si>
  <si>
    <t>Low to Moderate Potential</t>
  </si>
  <si>
    <t>Moderate to High Potential</t>
  </si>
  <si>
    <t xml:space="preserve">The feasibility of real estate development options depends on individual station and site based plans. Further, assessment may be planned based on identification of individual sites for potential developmeent of real estate. </t>
  </si>
  <si>
    <t xml:space="preserve">The feasibility of real estate development options depends on individual station and site based plans. Further, assessment may be undertaken based on identification of individual sites for potential developmeent of real estate. </t>
  </si>
  <si>
    <t xml:space="preserve">In general, urban redevelopment across the city in core urban area are witnessed with significant suply of premium residential development with compensatory afforable units. Similar developments may be categorised in Core Urban Area for the city wide TOD plan. </t>
  </si>
  <si>
    <t>The commercial real estate has lower capitalisation rate in terms of rental revenue, therefore, providing commercial (office / institutional) development need to be based on other details provided in Assessment sheet</t>
  </si>
  <si>
    <t>The potential for hospitality in Urban Areas has been observed to be moderate to high. However, appropriate analysis for city wide supply, occupancy and other parameter as per assessment sheet should be conducted.</t>
  </si>
  <si>
    <t xml:space="preserve">The commercial real estate in urban areas possess high potential to ccater to need of institutions, offices etc. Further assessment on site based details is recommended to conceptualise the plan. </t>
  </si>
  <si>
    <t xml:space="preserve">The retail real estate in urban area has moderate potential for revenue generation. The details on residential catchment must be ascertained during planning of retail development. </t>
  </si>
  <si>
    <t xml:space="preserve">Urban Areas attract housing demand iin premium segment. The supply of Grade A residential component with compensatory affordable housing may be planned. The occupancy ratio in the micro market must be assessed appropriately during the planning exercise.  </t>
  </si>
  <si>
    <t>Detailed Strategy for structuring Commercial Real Estate</t>
  </si>
  <si>
    <t>Detailed Strategy for structuring Retail Real Estate</t>
  </si>
  <si>
    <t>Detailed Strategy for structuring Residential Real Estate</t>
  </si>
  <si>
    <t>Detailed Strategy for structuring Hospitality Real Estate</t>
  </si>
  <si>
    <r>
      <t>For further details, the "</t>
    </r>
    <r>
      <rPr>
        <b/>
        <sz val="11"/>
        <color theme="1"/>
        <rFont val="Calibri"/>
        <family val="2"/>
        <scheme val="minor"/>
      </rPr>
      <t>Assessment</t>
    </r>
    <r>
      <rPr>
        <sz val="11"/>
        <color theme="1"/>
        <rFont val="Calibri"/>
        <family val="2"/>
        <scheme val="minor"/>
      </rPr>
      <t>" sheet may be filled up with details regarding Population density, Infra Cost Ratio, Realty Price Ratio, Premium Supply Ratio, Occupancy Ratio etc. The population density, per capita income and realty prices (Housing prices) are directly proportional. A case representation on the theory is also presnted for refernece in "</t>
    </r>
    <r>
      <rPr>
        <b/>
        <sz val="11"/>
        <color theme="1"/>
        <rFont val="Calibri"/>
        <family val="2"/>
        <scheme val="minor"/>
      </rPr>
      <t>Ref. - Case Cities</t>
    </r>
    <r>
      <rPr>
        <sz val="11"/>
        <color theme="1"/>
        <rFont val="Calibri"/>
        <family val="2"/>
        <scheme val="minor"/>
      </rPr>
      <t>" sheet. 
Based on the details, individual sheets for "</t>
    </r>
    <r>
      <rPr>
        <b/>
        <sz val="11"/>
        <color theme="1"/>
        <rFont val="Calibri"/>
        <family val="2"/>
        <scheme val="minor"/>
      </rPr>
      <t>Residential</t>
    </r>
    <r>
      <rPr>
        <sz val="11"/>
        <color theme="1"/>
        <rFont val="Calibri"/>
        <family val="2"/>
        <scheme val="minor"/>
      </rPr>
      <t>", "</t>
    </r>
    <r>
      <rPr>
        <b/>
        <sz val="11"/>
        <color theme="1"/>
        <rFont val="Calibri"/>
        <family val="2"/>
        <scheme val="minor"/>
      </rPr>
      <t>Retail</t>
    </r>
    <r>
      <rPr>
        <sz val="11"/>
        <color theme="1"/>
        <rFont val="Calibri"/>
        <family val="2"/>
        <scheme val="minor"/>
      </rPr>
      <t>", "</t>
    </r>
    <r>
      <rPr>
        <b/>
        <sz val="11"/>
        <color theme="1"/>
        <rFont val="Calibri"/>
        <family val="2"/>
        <scheme val="minor"/>
      </rPr>
      <t>Commercial</t>
    </r>
    <r>
      <rPr>
        <sz val="11"/>
        <color theme="1"/>
        <rFont val="Calibri"/>
        <family val="2"/>
        <scheme val="minor"/>
      </rPr>
      <t>" and "</t>
    </r>
    <r>
      <rPr>
        <b/>
        <sz val="11"/>
        <color theme="1"/>
        <rFont val="Calibri"/>
        <family val="2"/>
        <scheme val="minor"/>
      </rPr>
      <t>Hospitality</t>
    </r>
    <r>
      <rPr>
        <sz val="11"/>
        <color theme="1"/>
        <rFont val="Calibri"/>
        <family val="2"/>
        <scheme val="minor"/>
      </rPr>
      <t>" may be referred for specific strategy on structuring development of real estate components in the project.</t>
    </r>
  </si>
  <si>
    <t>Scales of TOD</t>
  </si>
  <si>
    <r>
      <t xml:space="preserve">TOD project scale </t>
    </r>
    <r>
      <rPr>
        <i/>
        <sz val="10"/>
        <color theme="1"/>
        <rFont val="Calibri"/>
        <family val="2"/>
        <scheme val="minor"/>
      </rPr>
      <t>(City Based TOD / Corridor Based TOD / Station Based TOD / Site Based TOD)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</si>
</sst>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i/>
      <sz val="10"/>
      <color theme="1"/>
      <name val="Calibri"/>
      <family val="2"/>
      <scheme val="minor"/>
    </font>
    <font>
      <b/>
      <sz val="10"/>
      <color theme="1"/>
      <name val="Calibri"/>
      <family val="2"/>
      <scheme val="minor"/>
    </font>
    <font>
      <b/>
      <sz val="11"/>
      <color theme="1"/>
      <name val="Calibri"/>
      <family val="2"/>
      <scheme val="minor"/>
    </font>
    <font>
      <sz val="10"/>
      <color theme="1"/>
      <name val="Calibri"/>
      <family val="2"/>
      <scheme val="minor"/>
    </font>
    <font>
      <sz val="22"/>
      <color theme="1"/>
      <name val="Calibri"/>
      <family val="2"/>
      <scheme val="minor"/>
    </font>
    <font>
      <i/>
      <sz val="11"/>
      <color theme="1"/>
      <name val="Calibri"/>
      <family val="2"/>
      <scheme val="minor"/>
    </font>
    <font>
      <b/>
      <sz val="12"/>
      <color theme="1"/>
      <name val="Calibri"/>
      <family val="2"/>
      <scheme val="minor"/>
    </font>
    <font>
      <b/>
      <sz val="12"/>
      <color theme="0"/>
      <name val="Calibri"/>
      <family val="2"/>
      <scheme val="minor"/>
    </font>
    <font>
      <i/>
      <sz val="12"/>
      <color theme="1"/>
      <name val="Calibri"/>
      <family val="2"/>
      <scheme val="minor"/>
    </font>
    <font>
      <b/>
      <i/>
      <sz val="12"/>
      <color theme="1"/>
      <name val="Calibri"/>
      <family val="2"/>
      <scheme val="minor"/>
    </font>
    <font>
      <b/>
      <sz val="14"/>
      <color theme="1"/>
      <name val="Calibri"/>
      <family val="2"/>
      <scheme val="minor"/>
    </font>
    <font>
      <i/>
      <sz val="11"/>
      <color rgb="FF3F3F76"/>
      <name val="Calibri"/>
      <family val="2"/>
      <scheme val="minor"/>
    </font>
    <font>
      <b/>
      <i/>
      <sz val="11"/>
      <color theme="1"/>
      <name val="Calibri"/>
      <family val="2"/>
      <scheme val="minor"/>
    </font>
  </fonts>
  <fills count="19">
    <fill>
      <patternFill patternType="none"/>
    </fill>
    <fill>
      <patternFill patternType="gray125"/>
    </fill>
    <fill>
      <patternFill patternType="solid">
        <fgColor indexed="65"/>
        <bgColor indexed="64"/>
      </patternFill>
    </fill>
    <fill>
      <patternFill patternType="solid">
        <fgColor theme="4"/>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rgb="FFCAB880"/>
        <bgColor indexed="64"/>
      </patternFill>
    </fill>
    <fill>
      <patternFill patternType="solid">
        <fgColor rgb="FFF4F0E4"/>
        <bgColor indexed="64"/>
      </patternFill>
    </fill>
    <fill>
      <patternFill patternType="solid">
        <fgColor rgb="FFFFFF99"/>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2" fillId="17" borderId="6">
      <alignment horizontal="center"/>
    </xf>
  </cellStyleXfs>
  <cellXfs count="87">
    <xf numFmtId="0" fontId="0" fillId="0" borderId="0" xfId="0"/>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center"/>
    </xf>
    <xf numFmtId="0" fontId="3" fillId="0" borderId="0" xfId="0" applyFont="1" applyAlignment="1">
      <alignment horizontal="center"/>
    </xf>
    <xf numFmtId="0" fontId="3" fillId="0" borderId="0" xfId="0" applyFont="1"/>
    <xf numFmtId="2" fontId="0" fillId="0" borderId="0" xfId="0" applyNumberFormat="1" applyAlignment="1">
      <alignment horizontal="center"/>
    </xf>
    <xf numFmtId="0" fontId="3" fillId="0" borderId="0" xfId="0" applyFont="1" applyAlignment="1">
      <alignment wrapText="1"/>
    </xf>
    <xf numFmtId="164" fontId="0" fillId="0" borderId="0" xfId="0" applyNumberFormat="1" applyAlignment="1">
      <alignment horizontal="center"/>
    </xf>
    <xf numFmtId="16" fontId="0" fillId="0" borderId="0" xfId="0" applyNumberFormat="1" applyAlignment="1">
      <alignment horizontal="center"/>
    </xf>
    <xf numFmtId="0" fontId="0" fillId="0" borderId="0" xfId="0" applyAlignment="1">
      <alignment horizontal="left"/>
    </xf>
    <xf numFmtId="0" fontId="3" fillId="0" borderId="0" xfId="0" applyFont="1" applyFill="1"/>
    <xf numFmtId="0" fontId="3" fillId="0" borderId="0" xfId="0" applyFont="1" applyFill="1" applyAlignment="1">
      <alignment wrapText="1"/>
    </xf>
    <xf numFmtId="0" fontId="0" fillId="0" borderId="0" xfId="0" applyFill="1"/>
    <xf numFmtId="2" fontId="0" fillId="0" borderId="0" xfId="0" applyNumberFormat="1" applyFill="1" applyAlignment="1">
      <alignment horizontal="center"/>
    </xf>
    <xf numFmtId="164" fontId="0" fillId="0" borderId="0" xfId="0" applyNumberFormat="1" applyFill="1" applyAlignment="1">
      <alignment horizontal="center"/>
    </xf>
    <xf numFmtId="164" fontId="0" fillId="0" borderId="0" xfId="0" applyNumberFormat="1"/>
    <xf numFmtId="16" fontId="0" fillId="0" borderId="0" xfId="0" applyNumberFormat="1"/>
    <xf numFmtId="0" fontId="2" fillId="0" borderId="0" xfId="0" applyFont="1" applyAlignment="1">
      <alignment horizontal="center"/>
    </xf>
    <xf numFmtId="0" fontId="0" fillId="0" borderId="0" xfId="0" applyFont="1" applyAlignment="1">
      <alignment wrapText="1"/>
    </xf>
    <xf numFmtId="0" fontId="4" fillId="0" borderId="0" xfId="0" applyFont="1" applyAlignment="1">
      <alignment horizontal="right"/>
    </xf>
    <xf numFmtId="0" fontId="4" fillId="0" borderId="0" xfId="0" applyFont="1" applyAlignment="1">
      <alignment horizontal="right" wrapText="1"/>
    </xf>
    <xf numFmtId="0" fontId="0" fillId="0" borderId="0" xfId="0" applyFont="1" applyAlignment="1">
      <alignment vertical="top" wrapText="1"/>
    </xf>
    <xf numFmtId="0" fontId="0" fillId="0" borderId="0" xfId="0" applyFont="1"/>
    <xf numFmtId="0" fontId="2" fillId="0" borderId="0" xfId="0" applyFont="1" applyAlignment="1">
      <alignment horizontal="center" wrapText="1"/>
    </xf>
    <xf numFmtId="0" fontId="0" fillId="2" borderId="0" xfId="0" applyFill="1"/>
    <xf numFmtId="0" fontId="5" fillId="2" borderId="0" xfId="0" applyFont="1" applyFill="1" applyAlignment="1">
      <alignment horizontal="center" vertical="center" textRotation="90"/>
    </xf>
    <xf numFmtId="0" fontId="0" fillId="2" borderId="0" xfId="0" applyFill="1" applyBorder="1"/>
    <xf numFmtId="0" fontId="6" fillId="6" borderId="5" xfId="0" applyFont="1" applyFill="1" applyBorder="1" applyAlignment="1">
      <alignment vertical="center"/>
    </xf>
    <xf numFmtId="0" fontId="6" fillId="5" borderId="5" xfId="0" applyFont="1" applyFill="1" applyBorder="1" applyAlignment="1">
      <alignment vertical="center"/>
    </xf>
    <xf numFmtId="0" fontId="6" fillId="9" borderId="5" xfId="0" applyFont="1" applyFill="1" applyBorder="1" applyAlignment="1">
      <alignment vertical="center"/>
    </xf>
    <xf numFmtId="0" fontId="6" fillId="14" borderId="5" xfId="0" applyFont="1" applyFill="1" applyBorder="1" applyAlignment="1">
      <alignment vertical="center"/>
    </xf>
    <xf numFmtId="0" fontId="7" fillId="4" borderId="2" xfId="0" applyFont="1" applyFill="1" applyBorder="1" applyAlignment="1">
      <alignment horizontal="center" vertical="center"/>
    </xf>
    <xf numFmtId="0" fontId="7" fillId="7" borderId="0" xfId="0" applyFont="1" applyFill="1" applyAlignment="1">
      <alignment horizontal="center" vertical="center"/>
    </xf>
    <xf numFmtId="0" fontId="7" fillId="10" borderId="0" xfId="0" applyFont="1" applyFill="1" applyAlignment="1">
      <alignment horizontal="center" vertical="center"/>
    </xf>
    <xf numFmtId="0" fontId="7" fillId="11" borderId="0" xfId="0" applyFont="1" applyFill="1" applyAlignment="1">
      <alignment horizontal="center" vertical="center"/>
    </xf>
    <xf numFmtId="0" fontId="0" fillId="0" borderId="0" xfId="0" applyAlignment="1">
      <alignment horizontal="centerContinuous"/>
    </xf>
    <xf numFmtId="0" fontId="3" fillId="0" borderId="0" xfId="0" applyFont="1" applyAlignment="1">
      <alignment horizontal="center"/>
    </xf>
    <xf numFmtId="0" fontId="9" fillId="0" borderId="1" xfId="0" applyFont="1" applyBorder="1" applyAlignment="1">
      <alignment horizontal="center" vertical="center"/>
    </xf>
    <xf numFmtId="16" fontId="3" fillId="0" borderId="0" xfId="0" applyNumberFormat="1" applyFont="1" applyAlignment="1">
      <alignment horizontal="center"/>
    </xf>
    <xf numFmtId="0" fontId="9" fillId="0" borderId="1" xfId="0" applyFont="1" applyBorder="1" applyAlignment="1">
      <alignment horizontal="center" vertical="center" wrapText="1"/>
    </xf>
    <xf numFmtId="0" fontId="3" fillId="0" borderId="0" xfId="0" applyFont="1" applyAlignment="1">
      <alignment horizontal="center" vertical="center"/>
    </xf>
    <xf numFmtId="0" fontId="0" fillId="15" borderId="0" xfId="0" applyFill="1"/>
    <xf numFmtId="0" fontId="0" fillId="16" borderId="0" xfId="0" applyFill="1" applyProtection="1"/>
    <xf numFmtId="0" fontId="3" fillId="16" borderId="0" xfId="0" applyFont="1" applyFill="1" applyProtection="1"/>
    <xf numFmtId="0" fontId="11" fillId="16" borderId="0" xfId="0" applyFont="1" applyFill="1" applyAlignment="1" applyProtection="1"/>
    <xf numFmtId="0" fontId="12" fillId="7" borderId="6" xfId="1" applyFill="1" applyAlignment="1" applyProtection="1">
      <alignment horizontal="center" wrapText="1"/>
    </xf>
    <xf numFmtId="0" fontId="0" fillId="16" borderId="0" xfId="0" applyFill="1" applyAlignment="1" applyProtection="1">
      <alignment horizontal="left" wrapText="1"/>
    </xf>
    <xf numFmtId="0" fontId="0" fillId="0" borderId="0" xfId="0" applyAlignment="1">
      <alignment wrapText="1"/>
    </xf>
    <xf numFmtId="0" fontId="0" fillId="0" borderId="1" xfId="0" applyBorder="1" applyAlignment="1">
      <alignment wrapText="1"/>
    </xf>
    <xf numFmtId="0" fontId="0" fillId="0" borderId="1" xfId="0" applyBorder="1"/>
    <xf numFmtId="0" fontId="13" fillId="5" borderId="1" xfId="0" applyFont="1" applyFill="1" applyBorder="1" applyAlignment="1">
      <alignment horizontal="center" vertical="center"/>
    </xf>
    <xf numFmtId="0" fontId="13" fillId="6"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14" borderId="1" xfId="0" applyFont="1" applyFill="1"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vertical="center" wrapText="1"/>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3" fillId="18" borderId="15" xfId="0" applyFont="1" applyFill="1" applyBorder="1" applyAlignment="1">
      <alignment horizontal="center"/>
    </xf>
    <xf numFmtId="0" fontId="12" fillId="7" borderId="3" xfId="1" applyFill="1" applyBorder="1" applyAlignment="1" applyProtection="1">
      <alignment horizontal="center" vertical="center" wrapText="1"/>
    </xf>
    <xf numFmtId="0" fontId="12" fillId="7" borderId="7" xfId="1" applyFill="1" applyBorder="1" applyAlignment="1" applyProtection="1">
      <alignment horizontal="center" vertical="center" wrapText="1"/>
    </xf>
    <xf numFmtId="0" fontId="12" fillId="7" borderId="8" xfId="1" applyFill="1" applyBorder="1" applyAlignment="1" applyProtection="1">
      <alignment horizontal="center" vertical="center" wrapText="1"/>
    </xf>
    <xf numFmtId="0" fontId="0" fillId="0" borderId="3"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16" borderId="0" xfId="0" applyFill="1" applyAlignment="1" applyProtection="1">
      <alignment horizontal="left" vertical="top" wrapText="1"/>
    </xf>
    <xf numFmtId="0" fontId="12" fillId="7" borderId="9" xfId="1" applyFill="1" applyBorder="1" applyAlignment="1" applyProtection="1">
      <alignment horizontal="center" vertical="center" wrapText="1"/>
    </xf>
    <xf numFmtId="0" fontId="12" fillId="7" borderId="10" xfId="1" applyFill="1" applyBorder="1" applyAlignment="1" applyProtection="1">
      <alignment horizontal="center" vertical="center" wrapText="1"/>
    </xf>
    <xf numFmtId="0" fontId="12" fillId="7" borderId="11" xfId="1" applyFill="1" applyBorder="1" applyAlignment="1" applyProtection="1">
      <alignment horizontal="center" vertical="center" wrapText="1"/>
    </xf>
    <xf numFmtId="0" fontId="0" fillId="16" borderId="0" xfId="0" applyFill="1" applyAlignment="1" applyProtection="1">
      <alignment horizontal="left" wrapText="1"/>
    </xf>
    <xf numFmtId="0" fontId="11" fillId="16" borderId="0" xfId="0" applyFont="1" applyFill="1" applyAlignment="1" applyProtection="1">
      <alignment horizontal="left"/>
    </xf>
    <xf numFmtId="0" fontId="5" fillId="2" borderId="0" xfId="0" applyFont="1" applyFill="1" applyAlignment="1">
      <alignment horizontal="center" vertical="center" textRotation="90"/>
    </xf>
    <xf numFmtId="0" fontId="5" fillId="2" borderId="0" xfId="0" applyFont="1" applyFill="1" applyAlignment="1">
      <alignment horizontal="center" vertical="center"/>
    </xf>
    <xf numFmtId="0" fontId="8" fillId="13" borderId="4" xfId="0" applyFont="1" applyFill="1" applyBorder="1" applyAlignment="1">
      <alignment horizontal="center" vertical="center" textRotation="90" wrapText="1"/>
    </xf>
    <xf numFmtId="0" fontId="8" fillId="12" borderId="4" xfId="0" applyFont="1" applyFill="1" applyBorder="1" applyAlignment="1">
      <alignment horizontal="center" vertical="center" textRotation="90" wrapText="1"/>
    </xf>
    <xf numFmtId="0" fontId="8" fillId="8" borderId="4" xfId="0" applyFont="1" applyFill="1" applyBorder="1" applyAlignment="1">
      <alignment horizontal="center" vertical="center" textRotation="90" wrapText="1"/>
    </xf>
    <xf numFmtId="0" fontId="8" fillId="3" borderId="4" xfId="0" applyFont="1" applyFill="1" applyBorder="1" applyAlignment="1">
      <alignment horizontal="center" vertical="center" textRotation="90"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0" borderId="0" xfId="0" applyFont="1" applyAlignment="1">
      <alignment horizontal="center"/>
    </xf>
    <xf numFmtId="0" fontId="7" fillId="18" borderId="15" xfId="0" applyFont="1" applyFill="1" applyBorder="1" applyAlignment="1">
      <alignment horizontal="center"/>
    </xf>
    <xf numFmtId="0" fontId="3" fillId="0" borderId="0" xfId="0" applyFont="1" applyAlignment="1">
      <alignment horizontal="center" vertical="center" textRotation="90" wrapText="1"/>
    </xf>
    <xf numFmtId="0" fontId="3" fillId="0" borderId="0" xfId="0" applyFont="1" applyAlignment="1">
      <alignment horizontal="center" textRotation="90"/>
    </xf>
    <xf numFmtId="0" fontId="3" fillId="0" borderId="0" xfId="0" applyFont="1" applyAlignment="1">
      <alignment horizontal="center" vertical="center" textRotation="90"/>
    </xf>
  </cellXfs>
  <cellStyles count="2">
    <cellStyle name="Normal" xfId="0" builtinId="0"/>
    <cellStyle name="Yellow Input" xfId="1"/>
  </cellStyles>
  <dxfs count="16">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3300"/>
        </left>
        <right style="thin">
          <color rgb="FFFF3300"/>
        </right>
        <top style="thin">
          <color rgb="FFFF3300"/>
        </top>
        <bottom style="thin">
          <color rgb="FFFF3300"/>
        </bottom>
        <vertical/>
        <horizontal/>
      </border>
    </dxf>
    <dxf>
      <fill>
        <patternFill>
          <bgColor rgb="FFFFFF00"/>
        </patternFill>
      </fill>
      <border>
        <left style="thin">
          <color rgb="FFFF3300"/>
        </left>
        <right style="thin">
          <color rgb="FFFF3300"/>
        </right>
        <top style="thin">
          <color rgb="FFFF3300"/>
        </top>
        <bottom style="thin">
          <color rgb="FFFF3300"/>
        </bottom>
        <vertical/>
        <horizontal/>
      </border>
    </dxf>
    <dxf>
      <font>
        <b/>
        <i/>
      </font>
      <fill>
        <patternFill patternType="solid">
          <fgColor auto="1"/>
          <bgColor rgb="FFFFFF8F"/>
        </patternFill>
      </fill>
      <border>
        <left style="thin">
          <color theme="5"/>
        </left>
        <right style="thin">
          <color theme="5"/>
        </right>
        <top style="thin">
          <color theme="5"/>
        </top>
        <bottom style="thin">
          <color theme="5"/>
        </bottom>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3300"/>
        </left>
        <right style="thin">
          <color rgb="FFFF3300"/>
        </right>
        <top style="thin">
          <color rgb="FFFF3300"/>
        </top>
        <bottom style="thin">
          <color rgb="FFFF3300"/>
        </bottom>
        <vertical/>
        <horizontal/>
      </border>
    </dxf>
    <dxf>
      <fill>
        <patternFill>
          <bgColor rgb="FFFFFF00"/>
        </patternFill>
      </fill>
      <border>
        <left style="thin">
          <color rgb="FFFF3300"/>
        </left>
        <right style="thin">
          <color rgb="FFFF3300"/>
        </right>
        <top style="thin">
          <color rgb="FFFF3300"/>
        </top>
        <bottom style="thin">
          <color rgb="FFFF3300"/>
        </bottom>
        <vertical/>
        <horizontal/>
      </border>
    </dxf>
    <dxf>
      <font>
        <b/>
        <i/>
      </font>
      <fill>
        <patternFill patternType="solid">
          <fgColor auto="1"/>
          <bgColor rgb="FFFFFF8F"/>
        </patternFill>
      </fill>
      <border>
        <left style="thin">
          <color theme="5"/>
        </left>
        <right style="thin">
          <color theme="5"/>
        </right>
        <top style="thin">
          <color theme="5"/>
        </top>
        <bottom style="thin">
          <color theme="5"/>
        </bottom>
      </border>
    </dxf>
  </dxfs>
  <tableStyles count="0" defaultTableStyle="TableStyleMedium2" defaultPivotStyle="PivotStyleLight16"/>
  <colors>
    <mruColors>
      <color rgb="FFFF3300"/>
      <color rgb="FFFFFF00"/>
      <color rgb="FFFFFF8F"/>
      <color rgb="FFECFEBE"/>
      <color rgb="FF0000FF"/>
      <color rgb="FFFFFF7D"/>
      <color rgb="FFFFFF9B"/>
      <color rgb="FFFFFF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cked"/>
        <c:varyColors val="0"/>
        <c:ser>
          <c:idx val="0"/>
          <c:order val="0"/>
          <c:tx>
            <c:strRef>
              <c:f>'Ref. - Case Cities'!$D$1</c:f>
              <c:strCache>
                <c:ptCount val="1"/>
                <c:pt idx="0">
                  <c:v>Population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'Ref. - Case Cities'!$C$2:$C$11</c:f>
              <c:strCache>
                <c:ptCount val="10"/>
                <c:pt idx="0">
                  <c:v>Hanoi, Vietnam</c:v>
                </c:pt>
                <c:pt idx="1">
                  <c:v>Delhi, India</c:v>
                </c:pt>
                <c:pt idx="2">
                  <c:v>Brasilia, Brazil</c:v>
                </c:pt>
                <c:pt idx="3">
                  <c:v>Shenzhen, China</c:v>
                </c:pt>
                <c:pt idx="4">
                  <c:v>Guangzhou, China</c:v>
                </c:pt>
                <c:pt idx="5">
                  <c:v>Seoul, South Korea</c:v>
                </c:pt>
                <c:pt idx="6">
                  <c:v>Mexico City, Mexico</c:v>
                </c:pt>
                <c:pt idx="7">
                  <c:v>Santiago, Chile</c:v>
                </c:pt>
                <c:pt idx="8">
                  <c:v>Cape Town, South Africa</c:v>
                </c:pt>
                <c:pt idx="9">
                  <c:v>Johannesburg, South Africa</c:v>
                </c:pt>
              </c:strCache>
            </c:strRef>
          </c:cat>
          <c:val>
            <c:numRef>
              <c:f>'Ref. - Case Cities'!$D$2:$D$11</c:f>
            </c:numRef>
          </c:val>
          <c:smooth val="0"/>
        </c:ser>
        <c:ser>
          <c:idx val="1"/>
          <c:order val="1"/>
          <c:tx>
            <c:strRef>
              <c:f>'Ref. - Case Cities'!$E$1</c:f>
              <c:strCache>
                <c:ptCount val="1"/>
                <c:pt idx="0">
                  <c:v>Area (Sq.Km)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'Ref. - Case Cities'!$C$2:$C$11</c:f>
              <c:strCache>
                <c:ptCount val="10"/>
                <c:pt idx="0">
                  <c:v>Hanoi, Vietnam</c:v>
                </c:pt>
                <c:pt idx="1">
                  <c:v>Delhi, India</c:v>
                </c:pt>
                <c:pt idx="2">
                  <c:v>Brasilia, Brazil</c:v>
                </c:pt>
                <c:pt idx="3">
                  <c:v>Shenzhen, China</c:v>
                </c:pt>
                <c:pt idx="4">
                  <c:v>Guangzhou, China</c:v>
                </c:pt>
                <c:pt idx="5">
                  <c:v>Seoul, South Korea</c:v>
                </c:pt>
                <c:pt idx="6">
                  <c:v>Mexico City, Mexico</c:v>
                </c:pt>
                <c:pt idx="7">
                  <c:v>Santiago, Chile</c:v>
                </c:pt>
                <c:pt idx="8">
                  <c:v>Cape Town, South Africa</c:v>
                </c:pt>
                <c:pt idx="9">
                  <c:v>Johannesburg, South Africa</c:v>
                </c:pt>
              </c:strCache>
            </c:strRef>
          </c:cat>
          <c:val>
            <c:numRef>
              <c:f>'Ref. - Case Cities'!$E$2:$E$11</c:f>
            </c:numRef>
          </c:val>
          <c:smooth val="0"/>
        </c:ser>
        <c:ser>
          <c:idx val="2"/>
          <c:order val="2"/>
          <c:tx>
            <c:strRef>
              <c:f>'Ref. - Case Cities'!$F$1</c:f>
              <c:strCache>
                <c:ptCount val="1"/>
                <c:pt idx="0">
                  <c:v>Population Density (numbers per acre)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'Ref. - Case Cities'!$C$2:$C$11</c:f>
              <c:strCache>
                <c:ptCount val="10"/>
                <c:pt idx="0">
                  <c:v>Hanoi, Vietnam</c:v>
                </c:pt>
                <c:pt idx="1">
                  <c:v>Delhi, India</c:v>
                </c:pt>
                <c:pt idx="2">
                  <c:v>Brasilia, Brazil</c:v>
                </c:pt>
                <c:pt idx="3">
                  <c:v>Shenzhen, China</c:v>
                </c:pt>
                <c:pt idx="4">
                  <c:v>Guangzhou, China</c:v>
                </c:pt>
                <c:pt idx="5">
                  <c:v>Seoul, South Korea</c:v>
                </c:pt>
                <c:pt idx="6">
                  <c:v>Mexico City, Mexico</c:v>
                </c:pt>
                <c:pt idx="7">
                  <c:v>Santiago, Chile</c:v>
                </c:pt>
                <c:pt idx="8">
                  <c:v>Cape Town, South Africa</c:v>
                </c:pt>
                <c:pt idx="9">
                  <c:v>Johannesburg, South Africa</c:v>
                </c:pt>
              </c:strCache>
            </c:strRef>
          </c:cat>
          <c:val>
            <c:numRef>
              <c:f>'Ref. - Case Cities'!$F$2:$F$11</c:f>
            </c:numRef>
          </c:val>
          <c:smooth val="0"/>
        </c:ser>
        <c:ser>
          <c:idx val="3"/>
          <c:order val="3"/>
          <c:tx>
            <c:strRef>
              <c:f>'Ref. - Case Cities'!$G$1</c:f>
              <c:strCache>
                <c:ptCount val="1"/>
                <c:pt idx="0">
                  <c:v>Population Density (numbers per sq km)</c:v>
                </c:pt>
              </c:strCache>
            </c:strRef>
          </c:tx>
          <c:spPr>
            <a:ln w="28575" cap="rnd">
              <a:solidFill>
                <a:schemeClr val="accent4"/>
              </a:solidFill>
              <a:round/>
            </a:ln>
            <a:effectLst/>
          </c:spPr>
          <c:marker>
            <c:symbol val="none"/>
          </c:marker>
          <c:cat>
            <c:strRef>
              <c:f>'Ref. - Case Cities'!$C$2:$C$11</c:f>
              <c:strCache>
                <c:ptCount val="10"/>
                <c:pt idx="0">
                  <c:v>Hanoi, Vietnam</c:v>
                </c:pt>
                <c:pt idx="1">
                  <c:v>Delhi, India</c:v>
                </c:pt>
                <c:pt idx="2">
                  <c:v>Brasilia, Brazil</c:v>
                </c:pt>
                <c:pt idx="3">
                  <c:v>Shenzhen, China</c:v>
                </c:pt>
                <c:pt idx="4">
                  <c:v>Guangzhou, China</c:v>
                </c:pt>
                <c:pt idx="5">
                  <c:v>Seoul, South Korea</c:v>
                </c:pt>
                <c:pt idx="6">
                  <c:v>Mexico City, Mexico</c:v>
                </c:pt>
                <c:pt idx="7">
                  <c:v>Santiago, Chile</c:v>
                </c:pt>
                <c:pt idx="8">
                  <c:v>Cape Town, South Africa</c:v>
                </c:pt>
                <c:pt idx="9">
                  <c:v>Johannesburg, South Africa</c:v>
                </c:pt>
              </c:strCache>
            </c:strRef>
          </c:cat>
          <c:val>
            <c:numRef>
              <c:f>'Ref. - Case Cities'!$G$2:$G$11</c:f>
              <c:numCache>
                <c:formatCode>0.0</c:formatCode>
                <c:ptCount val="10"/>
                <c:pt idx="0">
                  <c:v>2279.9639531390808</c:v>
                </c:pt>
                <c:pt idx="1">
                  <c:v>11253.369272237196</c:v>
                </c:pt>
                <c:pt idx="2">
                  <c:v>739.67200965184418</c:v>
                </c:pt>
                <c:pt idx="3">
                  <c:v>5365.8536585365855</c:v>
                </c:pt>
                <c:pt idx="4">
                  <c:v>3004.8116055165237</c:v>
                </c:pt>
                <c:pt idx="5">
                  <c:v>16292.134831460673</c:v>
                </c:pt>
                <c:pt idx="6">
                  <c:v>5959.5959595959594</c:v>
                </c:pt>
                <c:pt idx="7">
                  <c:v>8034.3213728549144</c:v>
                </c:pt>
                <c:pt idx="8">
                  <c:v>1084.22</c:v>
                </c:pt>
                <c:pt idx="9">
                  <c:v>2858.0328358208953</c:v>
                </c:pt>
              </c:numCache>
            </c:numRef>
          </c:val>
          <c:smooth val="0"/>
        </c:ser>
        <c:ser>
          <c:idx val="4"/>
          <c:order val="4"/>
          <c:tx>
            <c:strRef>
              <c:f>'Ref. - Case Cities'!$I$1</c:f>
              <c:strCache>
                <c:ptCount val="1"/>
                <c:pt idx="0">
                  <c:v>Average Residential Real Estate Price (USD/sq mtr)</c:v>
                </c:pt>
              </c:strCache>
            </c:strRef>
          </c:tx>
          <c:spPr>
            <a:ln w="28575" cap="rnd">
              <a:solidFill>
                <a:schemeClr val="accent5"/>
              </a:solidFill>
              <a:round/>
            </a:ln>
            <a:effectLst/>
          </c:spPr>
          <c:marker>
            <c:symbol val="none"/>
          </c:marker>
          <c:cat>
            <c:strRef>
              <c:f>'Ref. - Case Cities'!$C$2:$C$11</c:f>
              <c:strCache>
                <c:ptCount val="10"/>
                <c:pt idx="0">
                  <c:v>Hanoi, Vietnam</c:v>
                </c:pt>
                <c:pt idx="1">
                  <c:v>Delhi, India</c:v>
                </c:pt>
                <c:pt idx="2">
                  <c:v>Brasilia, Brazil</c:v>
                </c:pt>
                <c:pt idx="3">
                  <c:v>Shenzhen, China</c:v>
                </c:pt>
                <c:pt idx="4">
                  <c:v>Guangzhou, China</c:v>
                </c:pt>
                <c:pt idx="5">
                  <c:v>Seoul, South Korea</c:v>
                </c:pt>
                <c:pt idx="6">
                  <c:v>Mexico City, Mexico</c:v>
                </c:pt>
                <c:pt idx="7">
                  <c:v>Santiago, Chile</c:v>
                </c:pt>
                <c:pt idx="8">
                  <c:v>Cape Town, South Africa</c:v>
                </c:pt>
                <c:pt idx="9">
                  <c:v>Johannesburg, South Africa</c:v>
                </c:pt>
              </c:strCache>
            </c:strRef>
          </c:cat>
          <c:val>
            <c:numRef>
              <c:f>'Ref. - Case Cities'!$I$2:$I$11</c:f>
              <c:numCache>
                <c:formatCode>General</c:formatCode>
                <c:ptCount val="10"/>
                <c:pt idx="0">
                  <c:v>1900</c:v>
                </c:pt>
                <c:pt idx="1">
                  <c:v>1900</c:v>
                </c:pt>
                <c:pt idx="2">
                  <c:v>2000</c:v>
                </c:pt>
                <c:pt idx="3">
                  <c:v>9900</c:v>
                </c:pt>
                <c:pt idx="4">
                  <c:v>3000</c:v>
                </c:pt>
                <c:pt idx="5">
                  <c:v>9000</c:v>
                </c:pt>
                <c:pt idx="6">
                  <c:v>1900</c:v>
                </c:pt>
                <c:pt idx="7">
                  <c:v>2500</c:v>
                </c:pt>
                <c:pt idx="8">
                  <c:v>2000</c:v>
                </c:pt>
                <c:pt idx="9">
                  <c:v>900</c:v>
                </c:pt>
              </c:numCache>
            </c:numRef>
          </c:val>
          <c:smooth val="0"/>
        </c:ser>
        <c:dLbls>
          <c:showLegendKey val="0"/>
          <c:showVal val="0"/>
          <c:showCatName val="0"/>
          <c:showSerName val="0"/>
          <c:showPercent val="0"/>
          <c:showBubbleSize val="0"/>
        </c:dLbls>
        <c:marker val="1"/>
        <c:smooth val="0"/>
        <c:axId val="955476112"/>
        <c:axId val="955478464"/>
      </c:lineChart>
      <c:lineChart>
        <c:grouping val="stacked"/>
        <c:varyColors val="0"/>
        <c:ser>
          <c:idx val="5"/>
          <c:order val="5"/>
          <c:tx>
            <c:strRef>
              <c:f>'Ref. - Case Cities'!$H$1</c:f>
              <c:strCache>
                <c:ptCount val="1"/>
                <c:pt idx="0">
                  <c:v>Per Capita Income (USD/annum)</c:v>
                </c:pt>
              </c:strCache>
            </c:strRef>
          </c:tx>
          <c:spPr>
            <a:ln w="28575" cap="rnd">
              <a:solidFill>
                <a:schemeClr val="accent6"/>
              </a:solidFill>
              <a:round/>
            </a:ln>
            <a:effectLst/>
          </c:spPr>
          <c:marker>
            <c:symbol val="none"/>
          </c:marker>
          <c:val>
            <c:numRef>
              <c:f>'Ref. - Case Cities'!$H$2:$H$11</c:f>
              <c:numCache>
                <c:formatCode>General</c:formatCode>
                <c:ptCount val="10"/>
                <c:pt idx="0">
                  <c:v>4031</c:v>
                </c:pt>
                <c:pt idx="1">
                  <c:v>5077</c:v>
                </c:pt>
                <c:pt idx="2">
                  <c:v>21779</c:v>
                </c:pt>
                <c:pt idx="3">
                  <c:v>27199</c:v>
                </c:pt>
                <c:pt idx="4">
                  <c:v>24311</c:v>
                </c:pt>
                <c:pt idx="5">
                  <c:v>42793</c:v>
                </c:pt>
                <c:pt idx="6">
                  <c:v>19665</c:v>
                </c:pt>
                <c:pt idx="7">
                  <c:v>22495</c:v>
                </c:pt>
                <c:pt idx="8">
                  <c:v>15918</c:v>
                </c:pt>
                <c:pt idx="9">
                  <c:v>18918</c:v>
                </c:pt>
              </c:numCache>
            </c:numRef>
          </c:val>
          <c:smooth val="0"/>
        </c:ser>
        <c:dLbls>
          <c:showLegendKey val="0"/>
          <c:showVal val="0"/>
          <c:showCatName val="0"/>
          <c:showSerName val="0"/>
          <c:showPercent val="0"/>
          <c:showBubbleSize val="0"/>
        </c:dLbls>
        <c:marker val="1"/>
        <c:smooth val="0"/>
        <c:axId val="955481992"/>
        <c:axId val="955480816"/>
      </c:lineChart>
      <c:catAx>
        <c:axId val="955476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5478464"/>
        <c:crosses val="autoZero"/>
        <c:auto val="1"/>
        <c:lblAlgn val="ctr"/>
        <c:lblOffset val="100"/>
        <c:noMultiLvlLbl val="0"/>
      </c:catAx>
      <c:valAx>
        <c:axId val="9554784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5476112"/>
        <c:crosses val="autoZero"/>
        <c:crossBetween val="between"/>
      </c:valAx>
      <c:valAx>
        <c:axId val="95548081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5481992"/>
        <c:crosses val="max"/>
        <c:crossBetween val="between"/>
      </c:valAx>
      <c:catAx>
        <c:axId val="955481992"/>
        <c:scaling>
          <c:orientation val="minMax"/>
        </c:scaling>
        <c:delete val="1"/>
        <c:axPos val="b"/>
        <c:majorTickMark val="out"/>
        <c:minorTickMark val="none"/>
        <c:tickLblPos val="nextTo"/>
        <c:crossAx val="95548081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128586</xdr:colOff>
      <xdr:row>11</xdr:row>
      <xdr:rowOff>52387</xdr:rowOff>
    </xdr:from>
    <xdr:to>
      <xdr:col>10</xdr:col>
      <xdr:colOff>209550</xdr:colOff>
      <xdr:row>27</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6"/>
  <sheetViews>
    <sheetView tabSelected="1" workbookViewId="0">
      <selection activeCell="C5" sqref="C5:M11"/>
    </sheetView>
  </sheetViews>
  <sheetFormatPr defaultColWidth="9.109375" defaultRowHeight="14.4" x14ac:dyDescent="0.3"/>
  <cols>
    <col min="1" max="1" width="9.109375" style="43"/>
    <col min="2" max="2" width="2.109375" style="43" customWidth="1"/>
    <col min="3" max="16384" width="9.109375" style="43"/>
  </cols>
  <sheetData>
    <row r="2" spans="2:14" ht="18" x14ac:dyDescent="0.35">
      <c r="B2" s="46"/>
      <c r="C2" s="72" t="s">
        <v>156</v>
      </c>
      <c r="D2" s="72"/>
      <c r="E2" s="72"/>
      <c r="F2" s="72"/>
      <c r="G2" s="72"/>
      <c r="H2" s="72"/>
      <c r="I2" s="72"/>
      <c r="J2" s="72"/>
      <c r="K2" s="72"/>
      <c r="L2" s="72"/>
      <c r="M2" s="72"/>
      <c r="N2" s="72"/>
    </row>
    <row r="3" spans="2:14" x14ac:dyDescent="0.3">
      <c r="B3" s="44"/>
      <c r="C3" s="44"/>
      <c r="D3" s="44"/>
      <c r="E3" s="44"/>
      <c r="F3" s="44"/>
      <c r="G3" s="44"/>
      <c r="H3" s="44"/>
      <c r="I3" s="44"/>
      <c r="J3" s="44"/>
      <c r="K3" s="44"/>
      <c r="L3" s="44"/>
      <c r="M3" s="44"/>
      <c r="N3" s="44"/>
    </row>
    <row r="4" spans="2:14" x14ac:dyDescent="0.3">
      <c r="B4" s="44"/>
      <c r="C4" s="45" t="s">
        <v>157</v>
      </c>
      <c r="D4" s="44"/>
      <c r="E4" s="44"/>
      <c r="F4" s="44"/>
      <c r="G4" s="44"/>
      <c r="H4" s="44"/>
      <c r="I4" s="44"/>
      <c r="J4" s="44"/>
      <c r="K4" s="44"/>
      <c r="L4" s="44"/>
      <c r="M4" s="44"/>
      <c r="N4" s="44"/>
    </row>
    <row r="5" spans="2:14" ht="15" customHeight="1" x14ac:dyDescent="0.3">
      <c r="B5" s="44"/>
      <c r="C5" s="67" t="s">
        <v>161</v>
      </c>
      <c r="D5" s="67"/>
      <c r="E5" s="67"/>
      <c r="F5" s="67"/>
      <c r="G5" s="67"/>
      <c r="H5" s="67"/>
      <c r="I5" s="67"/>
      <c r="J5" s="67"/>
      <c r="K5" s="67"/>
      <c r="L5" s="67"/>
      <c r="M5" s="67"/>
      <c r="N5" s="44"/>
    </row>
    <row r="6" spans="2:14" x14ac:dyDescent="0.3">
      <c r="B6" s="44"/>
      <c r="C6" s="67"/>
      <c r="D6" s="67"/>
      <c r="E6" s="67"/>
      <c r="F6" s="67"/>
      <c r="G6" s="67"/>
      <c r="H6" s="67"/>
      <c r="I6" s="67"/>
      <c r="J6" s="67"/>
      <c r="K6" s="67"/>
      <c r="L6" s="67"/>
      <c r="M6" s="67"/>
      <c r="N6" s="44"/>
    </row>
    <row r="7" spans="2:14" x14ac:dyDescent="0.3">
      <c r="B7" s="44"/>
      <c r="C7" s="67"/>
      <c r="D7" s="67"/>
      <c r="E7" s="67"/>
      <c r="F7" s="67"/>
      <c r="G7" s="67"/>
      <c r="H7" s="67"/>
      <c r="I7" s="67"/>
      <c r="J7" s="67"/>
      <c r="K7" s="67"/>
      <c r="L7" s="67"/>
      <c r="M7" s="67"/>
      <c r="N7" s="44"/>
    </row>
    <row r="8" spans="2:14" x14ac:dyDescent="0.3">
      <c r="B8" s="44"/>
      <c r="C8" s="67"/>
      <c r="D8" s="67"/>
      <c r="E8" s="67"/>
      <c r="F8" s="67"/>
      <c r="G8" s="67"/>
      <c r="H8" s="67"/>
      <c r="I8" s="67"/>
      <c r="J8" s="67"/>
      <c r="K8" s="67"/>
      <c r="L8" s="67"/>
      <c r="M8" s="67"/>
      <c r="N8" s="44"/>
    </row>
    <row r="9" spans="2:14" x14ac:dyDescent="0.3">
      <c r="B9" s="44"/>
      <c r="C9" s="67"/>
      <c r="D9" s="67"/>
      <c r="E9" s="67"/>
      <c r="F9" s="67"/>
      <c r="G9" s="67"/>
      <c r="H9" s="67"/>
      <c r="I9" s="67"/>
      <c r="J9" s="67"/>
      <c r="K9" s="67"/>
      <c r="L9" s="67"/>
      <c r="M9" s="67"/>
      <c r="N9" s="44"/>
    </row>
    <row r="10" spans="2:14" x14ac:dyDescent="0.3">
      <c r="B10" s="44"/>
      <c r="C10" s="67"/>
      <c r="D10" s="67"/>
      <c r="E10" s="67"/>
      <c r="F10" s="67"/>
      <c r="G10" s="67"/>
      <c r="H10" s="67"/>
      <c r="I10" s="67"/>
      <c r="J10" s="67"/>
      <c r="K10" s="67"/>
      <c r="L10" s="67"/>
      <c r="M10" s="67"/>
      <c r="N10" s="44"/>
    </row>
    <row r="11" spans="2:14" ht="18" customHeight="1" x14ac:dyDescent="0.3">
      <c r="B11" s="44"/>
      <c r="C11" s="67"/>
      <c r="D11" s="67"/>
      <c r="E11" s="67"/>
      <c r="F11" s="67"/>
      <c r="G11" s="67"/>
      <c r="H11" s="67"/>
      <c r="I11" s="67"/>
      <c r="J11" s="67"/>
      <c r="K11" s="67"/>
      <c r="L11" s="67"/>
      <c r="M11" s="67"/>
      <c r="N11" s="44"/>
    </row>
    <row r="12" spans="2:14" x14ac:dyDescent="0.3">
      <c r="B12" s="44"/>
      <c r="C12" s="44"/>
      <c r="D12" s="44"/>
      <c r="E12" s="44"/>
      <c r="F12" s="44"/>
      <c r="G12" s="44"/>
      <c r="H12" s="44"/>
      <c r="I12" s="44"/>
      <c r="J12" s="44"/>
      <c r="K12" s="44"/>
      <c r="L12" s="44"/>
      <c r="M12" s="44"/>
      <c r="N12" s="44"/>
    </row>
    <row r="13" spans="2:14" x14ac:dyDescent="0.3">
      <c r="B13" s="44"/>
      <c r="C13" s="45" t="s">
        <v>158</v>
      </c>
      <c r="D13" s="44"/>
      <c r="E13" s="44"/>
      <c r="F13" s="44"/>
      <c r="G13" s="44"/>
      <c r="H13" s="44"/>
      <c r="I13" s="44"/>
      <c r="J13" s="44"/>
      <c r="K13" s="44"/>
      <c r="L13" s="44"/>
      <c r="M13" s="44"/>
      <c r="N13" s="44"/>
    </row>
    <row r="14" spans="2:14" x14ac:dyDescent="0.3">
      <c r="B14" s="44"/>
      <c r="C14" s="71" t="s">
        <v>159</v>
      </c>
      <c r="D14" s="71"/>
      <c r="E14" s="71"/>
      <c r="F14" s="71"/>
      <c r="G14" s="71"/>
      <c r="H14" s="71"/>
      <c r="I14" s="71"/>
      <c r="J14" s="71"/>
      <c r="K14" s="71"/>
      <c r="L14" s="71"/>
      <c r="M14" s="71"/>
      <c r="N14" s="44"/>
    </row>
    <row r="15" spans="2:14" x14ac:dyDescent="0.3">
      <c r="B15" s="44"/>
      <c r="C15" s="71"/>
      <c r="D15" s="71"/>
      <c r="E15" s="71"/>
      <c r="F15" s="71"/>
      <c r="G15" s="71"/>
      <c r="H15" s="71"/>
      <c r="I15" s="71"/>
      <c r="J15" s="71"/>
      <c r="K15" s="71"/>
      <c r="L15" s="71"/>
      <c r="M15" s="71"/>
      <c r="N15" s="44"/>
    </row>
    <row r="16" spans="2:14" x14ac:dyDescent="0.3">
      <c r="B16" s="44"/>
      <c r="C16" s="48"/>
      <c r="D16" s="48"/>
      <c r="E16" s="48"/>
      <c r="F16" s="48"/>
      <c r="G16" s="48"/>
      <c r="H16" s="48"/>
      <c r="I16" s="48"/>
      <c r="J16" s="48"/>
      <c r="K16" s="48"/>
      <c r="L16" s="48"/>
      <c r="M16" s="48"/>
      <c r="N16" s="44"/>
    </row>
    <row r="17" spans="2:14" ht="27" customHeight="1" x14ac:dyDescent="0.3">
      <c r="B17" s="44"/>
      <c r="C17" s="64" t="s">
        <v>199</v>
      </c>
      <c r="D17" s="65"/>
      <c r="E17" s="65"/>
      <c r="F17" s="65"/>
      <c r="G17" s="65"/>
      <c r="H17" s="66"/>
      <c r="I17" s="44"/>
      <c r="J17" s="68" t="s">
        <v>33</v>
      </c>
      <c r="K17" s="69"/>
      <c r="L17" s="70"/>
      <c r="M17" s="44"/>
      <c r="N17" s="44"/>
    </row>
    <row r="18" spans="2:14" x14ac:dyDescent="0.3">
      <c r="B18" s="44"/>
      <c r="C18" s="44"/>
      <c r="D18" s="44"/>
      <c r="E18" s="44"/>
      <c r="F18" s="44"/>
      <c r="G18" s="44"/>
      <c r="H18" s="44"/>
      <c r="I18" s="44"/>
      <c r="J18" s="44"/>
      <c r="K18" s="44"/>
      <c r="L18" s="44"/>
      <c r="M18" s="44"/>
      <c r="N18" s="44"/>
    </row>
    <row r="19" spans="2:14" ht="24" customHeight="1" x14ac:dyDescent="0.3">
      <c r="B19" s="44"/>
      <c r="C19" s="67" t="s">
        <v>162</v>
      </c>
      <c r="D19" s="67"/>
      <c r="E19" s="67"/>
      <c r="F19" s="67"/>
      <c r="G19" s="67"/>
      <c r="H19" s="67"/>
      <c r="I19" s="67"/>
      <c r="J19" s="67"/>
      <c r="K19" s="67"/>
      <c r="L19" s="67"/>
      <c r="M19" s="67"/>
      <c r="N19" s="44"/>
    </row>
    <row r="20" spans="2:14" ht="24.75" customHeight="1" x14ac:dyDescent="0.3">
      <c r="B20" s="44"/>
      <c r="C20" s="67"/>
      <c r="D20" s="67"/>
      <c r="E20" s="67"/>
      <c r="F20" s="67"/>
      <c r="G20" s="67"/>
      <c r="H20" s="67"/>
      <c r="I20" s="67"/>
      <c r="J20" s="67"/>
      <c r="K20" s="67"/>
      <c r="L20" s="67"/>
      <c r="M20" s="67"/>
      <c r="N20" s="44"/>
    </row>
    <row r="21" spans="2:14" x14ac:dyDescent="0.3">
      <c r="B21" s="44"/>
      <c r="C21" s="44"/>
      <c r="D21" s="44"/>
      <c r="E21" s="44"/>
      <c r="F21" s="44"/>
      <c r="G21" s="44"/>
      <c r="H21" s="44"/>
      <c r="I21" s="44"/>
      <c r="J21" s="44"/>
      <c r="K21" s="44"/>
      <c r="L21" s="44"/>
      <c r="M21" s="44"/>
      <c r="N21" s="44"/>
    </row>
    <row r="22" spans="2:14" ht="28.5" customHeight="1" x14ac:dyDescent="0.3">
      <c r="B22" s="44"/>
      <c r="C22" s="64" t="s">
        <v>163</v>
      </c>
      <c r="D22" s="65"/>
      <c r="E22" s="65"/>
      <c r="F22" s="65"/>
      <c r="G22" s="65"/>
      <c r="H22" s="66"/>
      <c r="I22" s="44"/>
      <c r="J22" s="68" t="s">
        <v>11</v>
      </c>
      <c r="K22" s="69"/>
      <c r="L22" s="70"/>
      <c r="M22" s="44"/>
      <c r="N22" s="44"/>
    </row>
    <row r="23" spans="2:14" x14ac:dyDescent="0.3">
      <c r="B23" s="44"/>
      <c r="C23" s="44"/>
      <c r="D23" s="44"/>
      <c r="E23" s="44"/>
      <c r="F23" s="44"/>
      <c r="G23" s="44"/>
      <c r="H23" s="44"/>
      <c r="I23" s="44"/>
      <c r="J23" s="44"/>
      <c r="K23" s="44"/>
      <c r="L23" s="44"/>
      <c r="M23" s="44"/>
      <c r="N23" s="44"/>
    </row>
    <row r="24" spans="2:14" ht="29.25" customHeight="1" x14ac:dyDescent="0.3">
      <c r="B24" s="44"/>
      <c r="C24" s="64" t="s">
        <v>167</v>
      </c>
      <c r="D24" s="65"/>
      <c r="E24" s="65"/>
      <c r="F24" s="65"/>
      <c r="G24" s="65"/>
      <c r="H24" s="66"/>
      <c r="I24" s="44"/>
      <c r="J24" s="61" t="s">
        <v>164</v>
      </c>
      <c r="K24" s="62"/>
      <c r="L24" s="63"/>
      <c r="M24" s="44"/>
      <c r="N24" s="44"/>
    </row>
    <row r="25" spans="2:14" x14ac:dyDescent="0.3">
      <c r="B25" s="44"/>
      <c r="C25" s="44"/>
      <c r="D25" s="44"/>
      <c r="E25" s="44"/>
      <c r="F25" s="44"/>
      <c r="G25" s="44"/>
      <c r="H25" s="44"/>
      <c r="I25" s="44"/>
      <c r="J25" s="44"/>
      <c r="K25" s="44"/>
      <c r="L25" s="44"/>
      <c r="M25" s="44"/>
      <c r="N25" s="44"/>
    </row>
    <row r="26" spans="2:14" ht="15" customHeight="1" x14ac:dyDescent="0.3">
      <c r="B26" s="44"/>
      <c r="C26" s="71" t="s">
        <v>160</v>
      </c>
      <c r="D26" s="71"/>
      <c r="E26" s="71"/>
      <c r="F26" s="71"/>
      <c r="G26" s="71"/>
      <c r="H26" s="71"/>
      <c r="I26" s="71"/>
      <c r="J26" s="71"/>
      <c r="K26" s="71"/>
      <c r="L26" s="71"/>
      <c r="M26" s="71"/>
      <c r="N26" s="44"/>
    </row>
    <row r="27" spans="2:14" x14ac:dyDescent="0.3">
      <c r="B27" s="44"/>
      <c r="C27" s="71"/>
      <c r="D27" s="71"/>
      <c r="E27" s="71"/>
      <c r="F27" s="71"/>
      <c r="G27" s="71"/>
      <c r="H27" s="71"/>
      <c r="I27" s="71"/>
      <c r="J27" s="71"/>
      <c r="K27" s="71"/>
      <c r="L27" s="71"/>
      <c r="M27" s="71"/>
      <c r="N27" s="44"/>
    </row>
    <row r="28" spans="2:14" x14ac:dyDescent="0.3">
      <c r="B28" s="44"/>
      <c r="C28" s="71"/>
      <c r="D28" s="71"/>
      <c r="E28" s="71"/>
      <c r="F28" s="71"/>
      <c r="G28" s="71"/>
      <c r="H28" s="71"/>
      <c r="I28" s="71"/>
      <c r="J28" s="71"/>
      <c r="K28" s="71"/>
      <c r="L28" s="71"/>
      <c r="M28" s="71"/>
      <c r="N28" s="44"/>
    </row>
    <row r="29" spans="2:14" x14ac:dyDescent="0.3">
      <c r="B29" s="44"/>
      <c r="C29" s="44"/>
      <c r="D29" s="44"/>
      <c r="E29" s="44"/>
      <c r="F29" s="44"/>
      <c r="G29" s="44"/>
      <c r="H29" s="44"/>
      <c r="I29" s="44"/>
      <c r="J29" s="44"/>
      <c r="K29" s="44"/>
      <c r="L29" s="44"/>
      <c r="M29" s="44"/>
      <c r="N29" s="44"/>
    </row>
    <row r="30" spans="2:14" ht="15" customHeight="1" x14ac:dyDescent="0.3">
      <c r="B30" s="44"/>
      <c r="C30" s="67" t="s">
        <v>197</v>
      </c>
      <c r="D30" s="67"/>
      <c r="E30" s="67"/>
      <c r="F30" s="67"/>
      <c r="G30" s="67"/>
      <c r="H30" s="67"/>
      <c r="I30" s="67"/>
      <c r="J30" s="67"/>
      <c r="K30" s="67"/>
      <c r="L30" s="67"/>
      <c r="M30" s="67"/>
      <c r="N30" s="44"/>
    </row>
    <row r="31" spans="2:14" x14ac:dyDescent="0.3">
      <c r="B31" s="44"/>
      <c r="C31" s="67"/>
      <c r="D31" s="67"/>
      <c r="E31" s="67"/>
      <c r="F31" s="67"/>
      <c r="G31" s="67"/>
      <c r="H31" s="67"/>
      <c r="I31" s="67"/>
      <c r="J31" s="67"/>
      <c r="K31" s="67"/>
      <c r="L31" s="67"/>
      <c r="M31" s="67"/>
      <c r="N31" s="44"/>
    </row>
    <row r="32" spans="2:14" x14ac:dyDescent="0.3">
      <c r="B32" s="44"/>
      <c r="C32" s="67"/>
      <c r="D32" s="67"/>
      <c r="E32" s="67"/>
      <c r="F32" s="67"/>
      <c r="G32" s="67"/>
      <c r="H32" s="67"/>
      <c r="I32" s="67"/>
      <c r="J32" s="67"/>
      <c r="K32" s="67"/>
      <c r="L32" s="67"/>
      <c r="M32" s="67"/>
      <c r="N32" s="44"/>
    </row>
    <row r="33" spans="2:14" x14ac:dyDescent="0.3">
      <c r="B33" s="44"/>
      <c r="C33" s="67"/>
      <c r="D33" s="67"/>
      <c r="E33" s="67"/>
      <c r="F33" s="67"/>
      <c r="G33" s="67"/>
      <c r="H33" s="67"/>
      <c r="I33" s="67"/>
      <c r="J33" s="67"/>
      <c r="K33" s="67"/>
      <c r="L33" s="67"/>
      <c r="M33" s="67"/>
      <c r="N33" s="44"/>
    </row>
    <row r="34" spans="2:14" x14ac:dyDescent="0.3">
      <c r="B34" s="44"/>
      <c r="C34" s="67"/>
      <c r="D34" s="67"/>
      <c r="E34" s="67"/>
      <c r="F34" s="67"/>
      <c r="G34" s="67"/>
      <c r="H34" s="67"/>
      <c r="I34" s="67"/>
      <c r="J34" s="67"/>
      <c r="K34" s="67"/>
      <c r="L34" s="67"/>
      <c r="M34" s="67"/>
      <c r="N34" s="44"/>
    </row>
    <row r="35" spans="2:14" x14ac:dyDescent="0.3">
      <c r="B35" s="44"/>
      <c r="C35" s="67"/>
      <c r="D35" s="67"/>
      <c r="E35" s="67"/>
      <c r="F35" s="67"/>
      <c r="G35" s="67"/>
      <c r="H35" s="67"/>
      <c r="I35" s="67"/>
      <c r="J35" s="67"/>
      <c r="K35" s="67"/>
      <c r="L35" s="67"/>
      <c r="M35" s="67"/>
      <c r="N35" s="44"/>
    </row>
    <row r="36" spans="2:14" x14ac:dyDescent="0.3">
      <c r="B36" s="44"/>
      <c r="C36" s="67"/>
      <c r="D36" s="67"/>
      <c r="E36" s="67"/>
      <c r="F36" s="67"/>
      <c r="G36" s="67"/>
      <c r="H36" s="67"/>
      <c r="I36" s="67"/>
      <c r="J36" s="67"/>
      <c r="K36" s="67"/>
      <c r="L36" s="67"/>
      <c r="M36" s="67"/>
      <c r="N36" s="44"/>
    </row>
  </sheetData>
  <mergeCells count="12">
    <mergeCell ref="C2:N2"/>
    <mergeCell ref="C5:M11"/>
    <mergeCell ref="C14:M15"/>
    <mergeCell ref="C17:H17"/>
    <mergeCell ref="J17:L17"/>
    <mergeCell ref="J24:L24"/>
    <mergeCell ref="C24:H24"/>
    <mergeCell ref="C30:M36"/>
    <mergeCell ref="C19:M20"/>
    <mergeCell ref="J22:L22"/>
    <mergeCell ref="C22:H22"/>
    <mergeCell ref="C26:M28"/>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list'!$G$2:$G$5</xm:f>
          </x14:formula1>
          <xm:sqref>J17</xm:sqref>
        </x14:dataValidation>
        <x14:dataValidation type="list" allowBlank="1" showInputMessage="1" showErrorMessage="1">
          <x14:formula1>
            <xm:f>'Drop Down list'!$F$2:$F$5</xm:f>
          </x14:formula1>
          <xm:sqref>J22</xm:sqref>
        </x14:dataValidation>
        <x14:dataValidation type="list" allowBlank="1" showInputMessage="1" showErrorMessage="1">
          <x14:formula1>
            <xm:f>'Drop Down list'!$J$2:$J$4</xm:f>
          </x14:formula1>
          <xm:sqref>J24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
  <sheetViews>
    <sheetView workbookViewId="0">
      <selection activeCell="F5" sqref="F5"/>
    </sheetView>
  </sheetViews>
  <sheetFormatPr defaultRowHeight="14.4" x14ac:dyDescent="0.3"/>
  <cols>
    <col min="1" max="1" width="5.5546875" customWidth="1"/>
    <col min="2" max="2" width="12.5546875" bestFit="1" customWidth="1"/>
    <col min="3" max="4" width="16.109375" bestFit="1" customWidth="1"/>
    <col min="5" max="5" width="11.6640625" bestFit="1" customWidth="1"/>
    <col min="6" max="6" width="21.44140625" bestFit="1" customWidth="1"/>
    <col min="7" max="7" width="18.44140625" bestFit="1" customWidth="1"/>
    <col min="8" max="8" width="16.109375" bestFit="1" customWidth="1"/>
  </cols>
  <sheetData>
    <row r="1" spans="1:10" x14ac:dyDescent="0.3">
      <c r="B1" s="4">
        <v>1</v>
      </c>
      <c r="C1" s="4">
        <v>2</v>
      </c>
      <c r="D1" s="4">
        <v>3</v>
      </c>
      <c r="E1" s="4">
        <v>4</v>
      </c>
      <c r="F1" s="4">
        <v>5</v>
      </c>
      <c r="G1" s="4">
        <v>6</v>
      </c>
      <c r="H1" s="4">
        <v>7</v>
      </c>
      <c r="I1" s="4">
        <v>8</v>
      </c>
      <c r="J1" s="4">
        <v>9</v>
      </c>
    </row>
    <row r="2" spans="1:10" x14ac:dyDescent="0.3">
      <c r="A2">
        <v>1</v>
      </c>
      <c r="B2" s="4" t="s">
        <v>40</v>
      </c>
      <c r="C2" s="4" t="s">
        <v>62</v>
      </c>
      <c r="D2" s="4" t="s">
        <v>67</v>
      </c>
      <c r="E2" s="4" t="s">
        <v>29</v>
      </c>
      <c r="F2" t="s">
        <v>10</v>
      </c>
      <c r="G2" t="s">
        <v>32</v>
      </c>
      <c r="H2" s="4" t="s">
        <v>98</v>
      </c>
      <c r="I2" s="4" t="s">
        <v>107</v>
      </c>
      <c r="J2" s="4" t="s">
        <v>164</v>
      </c>
    </row>
    <row r="3" spans="1:10" x14ac:dyDescent="0.3">
      <c r="A3">
        <v>2</v>
      </c>
      <c r="B3" s="4" t="s">
        <v>41</v>
      </c>
      <c r="C3" s="10" t="s">
        <v>63</v>
      </c>
      <c r="D3" s="10" t="s">
        <v>68</v>
      </c>
      <c r="E3" s="4" t="s">
        <v>4</v>
      </c>
      <c r="F3" t="s">
        <v>11</v>
      </c>
      <c r="G3" t="s">
        <v>33</v>
      </c>
      <c r="H3" s="4" t="s">
        <v>99</v>
      </c>
      <c r="I3" t="s">
        <v>108</v>
      </c>
      <c r="J3" t="s">
        <v>165</v>
      </c>
    </row>
    <row r="4" spans="1:10" x14ac:dyDescent="0.3">
      <c r="A4">
        <v>3</v>
      </c>
      <c r="B4" s="4" t="s">
        <v>42</v>
      </c>
      <c r="C4" s="4" t="s">
        <v>64</v>
      </c>
      <c r="D4" s="4" t="s">
        <v>69</v>
      </c>
      <c r="E4" s="4" t="s">
        <v>30</v>
      </c>
      <c r="F4" t="s">
        <v>173</v>
      </c>
      <c r="G4" s="11" t="s">
        <v>34</v>
      </c>
      <c r="H4" s="10" t="s">
        <v>100</v>
      </c>
      <c r="I4" t="s">
        <v>109</v>
      </c>
      <c r="J4" t="s">
        <v>166</v>
      </c>
    </row>
    <row r="5" spans="1:10" x14ac:dyDescent="0.3">
      <c r="A5">
        <v>4</v>
      </c>
      <c r="B5" s="4" t="s">
        <v>43</v>
      </c>
      <c r="C5" s="4" t="s">
        <v>65</v>
      </c>
      <c r="D5" s="4" t="s">
        <v>70</v>
      </c>
      <c r="E5" s="4" t="s">
        <v>31</v>
      </c>
      <c r="F5" t="s">
        <v>174</v>
      </c>
      <c r="G5" t="s">
        <v>35</v>
      </c>
      <c r="H5" s="4" t="s">
        <v>101</v>
      </c>
      <c r="I5" s="4" t="s">
        <v>110</v>
      </c>
    </row>
    <row r="6" spans="1:10" x14ac:dyDescent="0.3">
      <c r="A6">
        <v>5</v>
      </c>
      <c r="B6" s="4"/>
      <c r="C6" s="4" t="s">
        <v>66</v>
      </c>
      <c r="D6" s="4" t="s">
        <v>73</v>
      </c>
      <c r="E6" s="4" t="s">
        <v>72</v>
      </c>
      <c r="H6" s="4" t="s">
        <v>102</v>
      </c>
      <c r="I6" s="4" t="s">
        <v>111</v>
      </c>
    </row>
    <row r="7" spans="1:10" x14ac:dyDescent="0.3">
      <c r="A7">
        <v>6</v>
      </c>
      <c r="C7" s="4"/>
      <c r="D7" s="4" t="s">
        <v>71</v>
      </c>
      <c r="H7" s="4"/>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4"/>
  <sheetViews>
    <sheetView workbookViewId="0">
      <selection activeCell="C35" sqref="C35"/>
    </sheetView>
  </sheetViews>
  <sheetFormatPr defaultRowHeight="14.4" x14ac:dyDescent="0.3"/>
  <cols>
    <col min="2" max="2" width="20.88671875" bestFit="1" customWidth="1"/>
    <col min="3" max="3" width="25.5546875" bestFit="1" customWidth="1"/>
    <col min="4" max="4" width="10.6640625" bestFit="1" customWidth="1"/>
    <col min="5" max="5" width="12.5546875" bestFit="1" customWidth="1"/>
    <col min="6" max="6" width="18.109375" bestFit="1" customWidth="1"/>
    <col min="7" max="7" width="19.109375" customWidth="1"/>
  </cols>
  <sheetData>
    <row r="1" spans="1:9" s="6" customFormat="1" x14ac:dyDescent="0.3">
      <c r="A1" s="5" t="s">
        <v>12</v>
      </c>
      <c r="B1" s="12" t="s">
        <v>36</v>
      </c>
      <c r="C1" s="12" t="s">
        <v>28</v>
      </c>
      <c r="D1" s="12"/>
      <c r="E1" s="12"/>
      <c r="F1" s="13"/>
      <c r="G1" s="13"/>
      <c r="H1" s="12"/>
      <c r="I1" s="12"/>
    </row>
    <row r="2" spans="1:9" x14ac:dyDescent="0.3">
      <c r="A2" s="4">
        <v>1</v>
      </c>
      <c r="B2" s="14" t="s">
        <v>40</v>
      </c>
      <c r="C2" s="14" t="s">
        <v>37</v>
      </c>
      <c r="D2" s="14"/>
      <c r="E2" s="14"/>
      <c r="F2" s="15"/>
      <c r="G2" s="16"/>
      <c r="H2" s="14"/>
      <c r="I2" s="14"/>
    </row>
    <row r="3" spans="1:9" x14ac:dyDescent="0.3">
      <c r="A3" s="4">
        <v>2</v>
      </c>
      <c r="B3" s="14" t="str">
        <f>'Drop Down list'!B3</f>
        <v>5001 - 10000</v>
      </c>
      <c r="C3" s="14" t="s">
        <v>45</v>
      </c>
      <c r="D3" s="14"/>
      <c r="E3" s="14"/>
      <c r="F3" s="15"/>
      <c r="G3" s="16"/>
      <c r="H3" s="14"/>
      <c r="I3" s="14"/>
    </row>
    <row r="4" spans="1:9" x14ac:dyDescent="0.3">
      <c r="A4" s="4">
        <v>3</v>
      </c>
      <c r="B4" s="14" t="str">
        <f>'Drop Down list'!B4</f>
        <v>10001 - 15000</v>
      </c>
      <c r="C4" s="14" t="s">
        <v>46</v>
      </c>
      <c r="D4" s="14"/>
      <c r="E4" s="14"/>
      <c r="F4" s="15"/>
      <c r="G4" s="16"/>
      <c r="H4" s="14"/>
      <c r="I4" s="14"/>
    </row>
    <row r="5" spans="1:9" x14ac:dyDescent="0.3">
      <c r="A5" s="4">
        <v>4</v>
      </c>
      <c r="B5" s="14" t="str">
        <f>'Drop Down list'!B5</f>
        <v>&gt; 15000</v>
      </c>
      <c r="C5" s="14" t="s">
        <v>47</v>
      </c>
      <c r="D5" s="14"/>
      <c r="E5" s="14"/>
      <c r="F5" s="15"/>
      <c r="G5" s="16"/>
      <c r="H5" s="14"/>
      <c r="I5" s="14"/>
    </row>
    <row r="6" spans="1:9" x14ac:dyDescent="0.3">
      <c r="A6" s="4"/>
      <c r="B6" s="14"/>
      <c r="C6" s="14"/>
      <c r="D6" s="14"/>
      <c r="E6" s="14"/>
      <c r="F6" s="15"/>
      <c r="G6" s="16"/>
      <c r="H6" s="14"/>
      <c r="I6" s="14"/>
    </row>
    <row r="7" spans="1:9" x14ac:dyDescent="0.3">
      <c r="A7" s="5" t="s">
        <v>12</v>
      </c>
      <c r="B7" s="12" t="s">
        <v>56</v>
      </c>
      <c r="C7" s="12" t="s">
        <v>28</v>
      </c>
      <c r="D7" s="14"/>
      <c r="E7" s="14"/>
      <c r="F7" s="15"/>
      <c r="G7" s="16"/>
      <c r="H7" s="14"/>
      <c r="I7" s="14"/>
    </row>
    <row r="8" spans="1:9" x14ac:dyDescent="0.3">
      <c r="A8" s="4">
        <f>'Drop Down list'!A2</f>
        <v>1</v>
      </c>
      <c r="B8" t="str">
        <f>'Drop Down list'!C2</f>
        <v>&lt; 1.5</v>
      </c>
      <c r="C8" s="14" t="s">
        <v>58</v>
      </c>
    </row>
    <row r="9" spans="1:9" x14ac:dyDescent="0.3">
      <c r="A9" s="4">
        <f>'Drop Down list'!A3</f>
        <v>2</v>
      </c>
      <c r="B9" t="str">
        <f>'Drop Down list'!C3</f>
        <v>1.5 - 2.5</v>
      </c>
      <c r="C9" s="14" t="s">
        <v>59</v>
      </c>
    </row>
    <row r="10" spans="1:9" x14ac:dyDescent="0.3">
      <c r="A10" s="4">
        <f>'Drop Down list'!A4</f>
        <v>3</v>
      </c>
      <c r="B10" t="str">
        <f>'Drop Down list'!C4</f>
        <v>2.5 - 3.5</v>
      </c>
      <c r="C10" s="14" t="s">
        <v>60</v>
      </c>
    </row>
    <row r="11" spans="1:9" x14ac:dyDescent="0.3">
      <c r="A11" s="4">
        <f>'Drop Down list'!A5</f>
        <v>4</v>
      </c>
      <c r="B11" t="str">
        <f>'Drop Down list'!C5</f>
        <v>3.5 - 4.0</v>
      </c>
      <c r="C11" s="14" t="s">
        <v>61</v>
      </c>
    </row>
    <row r="12" spans="1:9" x14ac:dyDescent="0.3">
      <c r="A12" s="4">
        <f>'Drop Down list'!A6</f>
        <v>5</v>
      </c>
      <c r="B12" t="str">
        <f>'Drop Down list'!C6</f>
        <v>&gt; 4.0</v>
      </c>
      <c r="C12" s="14" t="s">
        <v>57</v>
      </c>
    </row>
    <row r="14" spans="1:9" x14ac:dyDescent="0.3">
      <c r="A14" s="5" t="s">
        <v>12</v>
      </c>
      <c r="B14" s="12" t="s">
        <v>55</v>
      </c>
      <c r="C14" s="12" t="s">
        <v>28</v>
      </c>
    </row>
    <row r="15" spans="1:9" x14ac:dyDescent="0.3">
      <c r="A15" s="4">
        <f>'Drop Down list'!A2</f>
        <v>1</v>
      </c>
      <c r="B15" s="18" t="str">
        <f>'Drop Down list'!D2</f>
        <v>&lt; 1.0</v>
      </c>
      <c r="C15" s="14" t="s">
        <v>50</v>
      </c>
    </row>
    <row r="16" spans="1:9" x14ac:dyDescent="0.3">
      <c r="A16" s="4">
        <f>'Drop Down list'!A3</f>
        <v>2</v>
      </c>
      <c r="B16" s="18" t="str">
        <f>'Drop Down list'!D3</f>
        <v>1.0 - 2.0</v>
      </c>
      <c r="C16" s="14" t="s">
        <v>49</v>
      </c>
    </row>
    <row r="17" spans="1:3" x14ac:dyDescent="0.3">
      <c r="A17" s="4">
        <f>'Drop Down list'!A4</f>
        <v>3</v>
      </c>
      <c r="B17" s="18" t="str">
        <f>'Drop Down list'!D4</f>
        <v>2.0 - 3.0</v>
      </c>
      <c r="C17" s="14" t="s">
        <v>51</v>
      </c>
    </row>
    <row r="18" spans="1:3" x14ac:dyDescent="0.3">
      <c r="A18" s="4">
        <f>'Drop Down list'!A5</f>
        <v>4</v>
      </c>
      <c r="B18" s="18" t="str">
        <f>'Drop Down list'!D5</f>
        <v>3.0 - 4.0</v>
      </c>
      <c r="C18" s="14" t="s">
        <v>52</v>
      </c>
    </row>
    <row r="19" spans="1:3" x14ac:dyDescent="0.3">
      <c r="A19" s="4">
        <f>'Drop Down list'!A6</f>
        <v>5</v>
      </c>
      <c r="B19" s="18" t="str">
        <f>'Drop Down list'!D6</f>
        <v>4.0 - 5.0</v>
      </c>
      <c r="C19" s="14" t="s">
        <v>53</v>
      </c>
    </row>
    <row r="20" spans="1:3" x14ac:dyDescent="0.3">
      <c r="A20" s="4">
        <f>'Drop Down list'!A7</f>
        <v>6</v>
      </c>
      <c r="B20" s="18" t="str">
        <f>'Drop Down list'!D7</f>
        <v>&gt; 5.0</v>
      </c>
      <c r="C20" s="14" t="s">
        <v>54</v>
      </c>
    </row>
    <row r="22" spans="1:3" x14ac:dyDescent="0.3">
      <c r="A22" s="5" t="s">
        <v>12</v>
      </c>
      <c r="B22" s="12" t="s">
        <v>97</v>
      </c>
      <c r="C22" s="12" t="s">
        <v>28</v>
      </c>
    </row>
    <row r="23" spans="1:3" x14ac:dyDescent="0.3">
      <c r="A23" s="4">
        <f>'Drop Down list'!A2</f>
        <v>1</v>
      </c>
      <c r="B23" s="18" t="str">
        <f>'Drop Down list'!H2</f>
        <v>&lt; 0.10</v>
      </c>
      <c r="C23" s="14" t="s">
        <v>77</v>
      </c>
    </row>
    <row r="24" spans="1:3" x14ac:dyDescent="0.3">
      <c r="A24" s="4">
        <f>'Drop Down list'!A3</f>
        <v>2</v>
      </c>
      <c r="B24" s="18" t="str">
        <f>'Drop Down list'!H3</f>
        <v>0.10 - 0.25</v>
      </c>
      <c r="C24" s="14" t="s">
        <v>78</v>
      </c>
    </row>
    <row r="25" spans="1:3" x14ac:dyDescent="0.3">
      <c r="A25" s="4">
        <f>'Drop Down list'!A4</f>
        <v>3</v>
      </c>
      <c r="B25" s="18" t="str">
        <f>'Drop Down list'!H4</f>
        <v>0.25 - 0.50</v>
      </c>
      <c r="C25" s="14" t="s">
        <v>79</v>
      </c>
    </row>
    <row r="26" spans="1:3" x14ac:dyDescent="0.3">
      <c r="A26" s="4">
        <f>'Drop Down list'!A5</f>
        <v>4</v>
      </c>
      <c r="B26" s="18" t="str">
        <f>'Drop Down list'!H5</f>
        <v>0.50 - 1.00</v>
      </c>
      <c r="C26" s="14" t="s">
        <v>75</v>
      </c>
    </row>
    <row r="27" spans="1:3" x14ac:dyDescent="0.3">
      <c r="A27" s="4">
        <f>'Drop Down list'!A6</f>
        <v>5</v>
      </c>
      <c r="B27" s="18" t="str">
        <f>'Drop Down list'!H6</f>
        <v xml:space="preserve">&gt; 1.0 </v>
      </c>
      <c r="C27" s="14" t="s">
        <v>76</v>
      </c>
    </row>
    <row r="28" spans="1:3" x14ac:dyDescent="0.3">
      <c r="A28" s="4"/>
      <c r="B28" s="18"/>
      <c r="C28" s="14"/>
    </row>
    <row r="29" spans="1:3" x14ac:dyDescent="0.3">
      <c r="A29" s="38" t="s">
        <v>12</v>
      </c>
      <c r="B29" s="12" t="s">
        <v>106</v>
      </c>
      <c r="C29" s="12" t="s">
        <v>28</v>
      </c>
    </row>
    <row r="30" spans="1:3" x14ac:dyDescent="0.3">
      <c r="A30" s="4">
        <f>'Drop Down list'!A2</f>
        <v>1</v>
      </c>
      <c r="B30" t="str">
        <f>'Drop Down list'!I2</f>
        <v>&gt; 90%</v>
      </c>
      <c r="C30" s="14" t="s">
        <v>118</v>
      </c>
    </row>
    <row r="31" spans="1:3" x14ac:dyDescent="0.3">
      <c r="A31" s="4">
        <f>'Drop Down list'!A3</f>
        <v>2</v>
      </c>
      <c r="B31" t="str">
        <f>'Drop Down list'!I3</f>
        <v>75% - 90%</v>
      </c>
      <c r="C31" s="14" t="s">
        <v>93</v>
      </c>
    </row>
    <row r="32" spans="1:3" x14ac:dyDescent="0.3">
      <c r="A32" s="4">
        <f>'Drop Down list'!A4</f>
        <v>3</v>
      </c>
      <c r="B32" t="str">
        <f>'Drop Down list'!I4</f>
        <v>50% - 75%</v>
      </c>
      <c r="C32" s="14" t="s">
        <v>78</v>
      </c>
    </row>
    <row r="33" spans="1:3" x14ac:dyDescent="0.3">
      <c r="A33" s="4">
        <f>'Drop Down list'!A5</f>
        <v>4</v>
      </c>
      <c r="B33" t="str">
        <f>'Drop Down list'!I5</f>
        <v>25% - 50%</v>
      </c>
      <c r="C33" s="14" t="s">
        <v>77</v>
      </c>
    </row>
    <row r="34" spans="1:3" x14ac:dyDescent="0.3">
      <c r="A34" s="4">
        <f>'Drop Down list'!A6</f>
        <v>5</v>
      </c>
      <c r="B34" t="str">
        <f>'Drop Down list'!I6</f>
        <v>&lt; 25%</v>
      </c>
      <c r="C34" s="14" t="s">
        <v>119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H19"/>
  <sheetViews>
    <sheetView zoomScale="65" zoomScaleNormal="65" workbookViewId="0">
      <selection activeCell="K7" sqref="K7"/>
    </sheetView>
  </sheetViews>
  <sheetFormatPr defaultColWidth="9.109375" defaultRowHeight="14.4" x14ac:dyDescent="0.3"/>
  <cols>
    <col min="1" max="1" width="9.109375" style="26"/>
    <col min="2" max="2" width="9.33203125" style="26" customWidth="1"/>
    <col min="3" max="3" width="8.6640625" style="26" customWidth="1"/>
    <col min="4" max="5" width="42.109375" style="26" customWidth="1"/>
    <col min="6" max="6" width="35.88671875" style="26" customWidth="1"/>
    <col min="7" max="7" width="81.44140625" style="26" customWidth="1"/>
    <col min="8" max="8" width="12.44140625" style="26" bestFit="1" customWidth="1"/>
    <col min="9" max="16384" width="9.109375" style="26"/>
  </cols>
  <sheetData>
    <row r="1" spans="2:8" x14ac:dyDescent="0.3">
      <c r="H1" s="28"/>
    </row>
    <row r="2" spans="2:8" ht="43.2" x14ac:dyDescent="0.3">
      <c r="B2" s="73" t="s">
        <v>80</v>
      </c>
      <c r="C2" s="75" t="s">
        <v>174</v>
      </c>
      <c r="D2" s="58" t="str">
        <f>VLOOKUP('User Guide'!$J$24,'Ref. - Matrix'!$B$3:$F$5,2,FALSE)</f>
        <v>Moderate</v>
      </c>
      <c r="E2" s="58" t="str">
        <f>VLOOKUP('User Guide'!$J$24,'Ref. - Matrix'!$B$3:$F$5,2,FALSE)</f>
        <v>Moderate</v>
      </c>
      <c r="F2" s="79" t="s">
        <v>185</v>
      </c>
      <c r="G2" s="58" t="s">
        <v>187</v>
      </c>
      <c r="H2" s="30" t="s">
        <v>4</v>
      </c>
    </row>
    <row r="3" spans="2:8" ht="43.2" x14ac:dyDescent="0.3">
      <c r="B3" s="73"/>
      <c r="C3" s="75"/>
      <c r="D3" s="58" t="str">
        <f>VLOOKUP('User Guide'!$J$24,'Ref. - Matrix'!$B$8:$F$10,2,FALSE)</f>
        <v xml:space="preserve">Moderate to High Potential </v>
      </c>
      <c r="E3" s="58" t="str">
        <f>VLOOKUP('User Guide'!$J$24,'Ref. - Matrix'!$B$8:$F$10,2,FALSE)</f>
        <v xml:space="preserve">Moderate to High Potential </v>
      </c>
      <c r="F3" s="80"/>
      <c r="G3" s="58" t="s">
        <v>146</v>
      </c>
      <c r="H3" s="29" t="s">
        <v>5</v>
      </c>
    </row>
    <row r="4" spans="2:8" ht="43.2" x14ac:dyDescent="0.3">
      <c r="B4" s="73"/>
      <c r="C4" s="75"/>
      <c r="D4" s="58" t="str">
        <f>VLOOKUP('User Guide'!$J$24,'Ref. - Matrix'!$B$13:$F$15,2,FALSE)</f>
        <v>Moderate Potential due to low capitalisation rates</v>
      </c>
      <c r="E4" s="58" t="str">
        <f>VLOOKUP('User Guide'!$J$24,'Ref. - Matrix'!$B$13:$F$15,2,FALSE)</f>
        <v>Moderate Potential due to low capitalisation rates</v>
      </c>
      <c r="F4" s="80"/>
      <c r="G4" s="58" t="s">
        <v>188</v>
      </c>
      <c r="H4" s="31" t="s">
        <v>29</v>
      </c>
    </row>
    <row r="5" spans="2:8" ht="57.6" x14ac:dyDescent="0.3">
      <c r="B5" s="73"/>
      <c r="C5" s="75"/>
      <c r="D5" s="58" t="str">
        <f>VLOOKUP('User Guide'!$J$24,'Ref. - Matrix'!$B$18:$F$20,2,FALSE)</f>
        <v xml:space="preserve">High Potential </v>
      </c>
      <c r="E5" s="58" t="str">
        <f>VLOOKUP('User Guide'!$J$24,'Ref. - Matrix'!$B$18:$F$20,2,FALSE)</f>
        <v xml:space="preserve">High Potential </v>
      </c>
      <c r="F5" s="81"/>
      <c r="G5" s="58" t="s">
        <v>147</v>
      </c>
      <c r="H5" s="32" t="s">
        <v>7</v>
      </c>
    </row>
    <row r="6" spans="2:8" ht="57.6" x14ac:dyDescent="0.3">
      <c r="B6" s="73"/>
      <c r="C6" s="76" t="s">
        <v>175</v>
      </c>
      <c r="D6" s="58" t="str">
        <f>VLOOKUP('User Guide'!$J$24,'Ref. - Matrix'!$B$3:$F$5,3,FALSE)</f>
        <v xml:space="preserve">High Potential </v>
      </c>
      <c r="E6" s="58" t="str">
        <f>VLOOKUP('User Guide'!$J$24,'Ref. - Matrix'!$B$3:$F$5,3,FALSE)</f>
        <v xml:space="preserve">High Potential </v>
      </c>
      <c r="F6" s="79" t="s">
        <v>186</v>
      </c>
      <c r="G6" s="58" t="s">
        <v>192</v>
      </c>
      <c r="H6" s="30" t="s">
        <v>4</v>
      </c>
    </row>
    <row r="7" spans="2:8" ht="43.2" x14ac:dyDescent="0.3">
      <c r="B7" s="73"/>
      <c r="C7" s="76"/>
      <c r="D7" s="58" t="str">
        <f>VLOOKUP('User Guide'!$J$24,'Ref. - Matrix'!$B$8:$F$10,3,FALSE)</f>
        <v xml:space="preserve">Moderate Potential </v>
      </c>
      <c r="E7" s="58" t="str">
        <f>VLOOKUP('User Guide'!$J$24,'Ref. - Matrix'!$B$8:$F$10,3,FALSE)</f>
        <v xml:space="preserve">Moderate Potential </v>
      </c>
      <c r="F7" s="80"/>
      <c r="G7" s="58" t="s">
        <v>191</v>
      </c>
      <c r="H7" s="29" t="s">
        <v>5</v>
      </c>
    </row>
    <row r="8" spans="2:8" ht="43.2" x14ac:dyDescent="0.3">
      <c r="B8" s="73"/>
      <c r="C8" s="76"/>
      <c r="D8" s="58" t="str">
        <f>VLOOKUP('User Guide'!$J$24,'Ref. - Matrix'!$B$13:$F$15,3,FALSE)</f>
        <v>High Potential</v>
      </c>
      <c r="E8" s="58" t="str">
        <f>VLOOKUP('User Guide'!$J$24,'Ref. - Matrix'!$B$13:$F$15,3,FALSE)</f>
        <v>High Potential</v>
      </c>
      <c r="F8" s="80"/>
      <c r="G8" s="58" t="s">
        <v>190</v>
      </c>
      <c r="H8" s="31" t="s">
        <v>29</v>
      </c>
    </row>
    <row r="9" spans="2:8" ht="43.2" x14ac:dyDescent="0.3">
      <c r="B9" s="73"/>
      <c r="C9" s="76"/>
      <c r="D9" s="58" t="str">
        <f>VLOOKUP('User Guide'!$J$24,'Ref. - Matrix'!$B$18:$F$20,3,FALSE)</f>
        <v xml:space="preserve">Moderate Potential </v>
      </c>
      <c r="E9" s="58" t="str">
        <f>VLOOKUP('User Guide'!$J$24,'Ref. - Matrix'!$B$18:$F$20,3,FALSE)</f>
        <v xml:space="preserve">Moderate Potential </v>
      </c>
      <c r="F9" s="81"/>
      <c r="G9" s="58" t="s">
        <v>189</v>
      </c>
      <c r="H9" s="32" t="s">
        <v>7</v>
      </c>
    </row>
    <row r="10" spans="2:8" s="28" customFormat="1" ht="43.2" x14ac:dyDescent="0.3">
      <c r="B10" s="73"/>
      <c r="C10" s="77" t="s">
        <v>11</v>
      </c>
      <c r="D10" s="58" t="str">
        <f>VLOOKUP('User Guide'!$J$24,'Ref. - Matrix'!$B$3:$F$5,4,FALSE)</f>
        <v xml:space="preserve">High Potential </v>
      </c>
      <c r="E10" s="58" t="str">
        <f>VLOOKUP('User Guide'!$J$24,'Ref. - Matrix'!$B$3:$F$5,4,FALSE)</f>
        <v xml:space="preserve">High Potential </v>
      </c>
      <c r="F10" s="79" t="s">
        <v>186</v>
      </c>
      <c r="G10" s="58" t="s">
        <v>148</v>
      </c>
      <c r="H10" s="30" t="s">
        <v>4</v>
      </c>
    </row>
    <row r="11" spans="2:8" s="28" customFormat="1" ht="28.8" x14ac:dyDescent="0.3">
      <c r="B11" s="73"/>
      <c r="C11" s="77"/>
      <c r="D11" s="58" t="str">
        <f>VLOOKUP('User Guide'!$J$24,'Ref. - Matrix'!$B$8:$F$10,4,FALSE)</f>
        <v xml:space="preserve">Low Potential </v>
      </c>
      <c r="E11" s="58" t="str">
        <f>VLOOKUP('User Guide'!$J$24,'Ref. - Matrix'!$B$8:$F$10,4,FALSE)</f>
        <v xml:space="preserve">Low Potential </v>
      </c>
      <c r="F11" s="80"/>
      <c r="G11" s="58" t="s">
        <v>149</v>
      </c>
      <c r="H11" s="29" t="s">
        <v>5</v>
      </c>
    </row>
    <row r="12" spans="2:8" s="28" customFormat="1" ht="43.2" x14ac:dyDescent="0.3">
      <c r="B12" s="73"/>
      <c r="C12" s="77"/>
      <c r="D12" s="58" t="str">
        <f>VLOOKUP('User Guide'!$J$24,'Ref. - Matrix'!$B$13:$F$15,4,FALSE)</f>
        <v>Moderate potential</v>
      </c>
      <c r="E12" s="58" t="str">
        <f>VLOOKUP('User Guide'!$J$24,'Ref. - Matrix'!$B$13:$F$15,4,FALSE)</f>
        <v>Moderate potential</v>
      </c>
      <c r="F12" s="80"/>
      <c r="G12" s="58" t="s">
        <v>150</v>
      </c>
      <c r="H12" s="31" t="s">
        <v>29</v>
      </c>
    </row>
    <row r="13" spans="2:8" s="28" customFormat="1" ht="43.2" x14ac:dyDescent="0.3">
      <c r="B13" s="73"/>
      <c r="C13" s="77"/>
      <c r="D13" s="58" t="str">
        <f>VLOOKUP('User Guide'!$J$24,'Ref. - Matrix'!$B$18:$F$20,4,FALSE)</f>
        <v xml:space="preserve">Low Potential </v>
      </c>
      <c r="E13" s="58" t="str">
        <f>VLOOKUP('User Guide'!$J$24,'Ref. - Matrix'!$B$18:$F$20,4,FALSE)</f>
        <v xml:space="preserve">Low Potential </v>
      </c>
      <c r="F13" s="81"/>
      <c r="G13" s="58" t="s">
        <v>151</v>
      </c>
      <c r="H13" s="32" t="s">
        <v>7</v>
      </c>
    </row>
    <row r="14" spans="2:8" x14ac:dyDescent="0.3">
      <c r="B14" s="73"/>
      <c r="C14" s="78" t="s">
        <v>10</v>
      </c>
      <c r="D14" s="59" t="str">
        <f>VLOOKUP('User Guide'!$J$24,'Ref. - Matrix'!$B$3:$F$5,5,FALSE)</f>
        <v xml:space="preserve">Moderate Potential </v>
      </c>
      <c r="E14" s="59" t="str">
        <f>VLOOKUP('User Guide'!$J$24,'Ref. - Matrix'!$B$3:$F$5,5,FALSE)</f>
        <v xml:space="preserve">Moderate Potential </v>
      </c>
      <c r="F14" s="79" t="s">
        <v>186</v>
      </c>
      <c r="G14" s="58" t="s">
        <v>152</v>
      </c>
      <c r="H14" s="30" t="s">
        <v>4</v>
      </c>
    </row>
    <row r="15" spans="2:8" ht="28.8" x14ac:dyDescent="0.3">
      <c r="B15" s="27"/>
      <c r="C15" s="78"/>
      <c r="D15" s="59" t="str">
        <f>VLOOKUP('User Guide'!$J$24,'Ref. - Matrix'!$B$8:$F$10,5,FALSE)</f>
        <v xml:space="preserve">Low Potential </v>
      </c>
      <c r="E15" s="59" t="str">
        <f>VLOOKUP('User Guide'!$J$24,'Ref. - Matrix'!$B$8:$F$10,5,FALSE)</f>
        <v xml:space="preserve">Low Potential </v>
      </c>
      <c r="F15" s="80"/>
      <c r="G15" s="58" t="s">
        <v>153</v>
      </c>
      <c r="H15" s="29" t="s">
        <v>5</v>
      </c>
    </row>
    <row r="16" spans="2:8" ht="28.8" x14ac:dyDescent="0.3">
      <c r="B16" s="27"/>
      <c r="C16" s="78"/>
      <c r="D16" s="58" t="str">
        <f>VLOOKUP('User Guide'!$J$24,'Ref. - Matrix'!$B$13:$F$15,5,FALSE)</f>
        <v>Low Potential</v>
      </c>
      <c r="E16" s="58" t="str">
        <f>VLOOKUP('User Guide'!$J$24,'Ref. - Matrix'!$B$13:$F$15,5,FALSE)</f>
        <v>Low Potential</v>
      </c>
      <c r="F16" s="80"/>
      <c r="G16" s="58" t="s">
        <v>154</v>
      </c>
      <c r="H16" s="31" t="s">
        <v>29</v>
      </c>
    </row>
    <row r="17" spans="2:8" ht="28.8" x14ac:dyDescent="0.3">
      <c r="B17" s="27"/>
      <c r="C17" s="78"/>
      <c r="D17" s="58" t="str">
        <f>VLOOKUP('User Guide'!$J$24,'Ref. - Matrix'!$B$18:$F$20,5,FALSE)</f>
        <v xml:space="preserve">Low Potential </v>
      </c>
      <c r="E17" s="58" t="str">
        <f>VLOOKUP('User Guide'!$J$24,'Ref. - Matrix'!$B$18:$F$20,5,FALSE)</f>
        <v xml:space="preserve">Low Potential </v>
      </c>
      <c r="F17" s="81"/>
      <c r="G17" s="58" t="s">
        <v>155</v>
      </c>
      <c r="H17" s="32" t="s">
        <v>7</v>
      </c>
    </row>
    <row r="18" spans="2:8" ht="15.6" x14ac:dyDescent="0.3">
      <c r="D18" s="33" t="s">
        <v>35</v>
      </c>
      <c r="E18" s="34" t="s">
        <v>81</v>
      </c>
      <c r="F18" s="35" t="s">
        <v>82</v>
      </c>
      <c r="G18" s="36" t="s">
        <v>83</v>
      </c>
      <c r="H18" s="28"/>
    </row>
    <row r="19" spans="2:8" ht="28.8" x14ac:dyDescent="0.3">
      <c r="D19" s="74" t="s">
        <v>198</v>
      </c>
      <c r="E19" s="74"/>
      <c r="F19" s="74"/>
      <c r="G19" s="74"/>
    </row>
  </sheetData>
  <mergeCells count="10">
    <mergeCell ref="B2:B14"/>
    <mergeCell ref="D19:G19"/>
    <mergeCell ref="C2:C5"/>
    <mergeCell ref="C6:C9"/>
    <mergeCell ref="C10:C13"/>
    <mergeCell ref="C14:C17"/>
    <mergeCell ref="F2:F5"/>
    <mergeCell ref="F6:F9"/>
    <mergeCell ref="F10:F13"/>
    <mergeCell ref="F14:F17"/>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5" id="{A180D6DB-B202-491D-9775-5B9E2DD31637}">
            <xm:f>IF($C$14='User Guide'!$J$22,E$18='User Guide'!$J$17)</xm:f>
            <x14:dxf>
              <font>
                <b/>
                <i/>
              </font>
              <fill>
                <patternFill patternType="solid">
                  <fgColor auto="1"/>
                  <bgColor rgb="FFFFFF8F"/>
                </patternFill>
              </fill>
              <border>
                <left style="thin">
                  <color theme="5"/>
                </left>
                <right style="thin">
                  <color theme="5"/>
                </right>
                <top style="thin">
                  <color theme="5"/>
                </top>
                <bottom style="thin">
                  <color theme="5"/>
                </bottom>
              </border>
            </x14:dxf>
          </x14:cfRule>
          <xm:sqref>E14:G14 E15:E17 G15:G17</xm:sqref>
        </x14:conditionalFormatting>
        <x14:conditionalFormatting xmlns:xm="http://schemas.microsoft.com/office/excel/2006/main">
          <x14:cfRule type="expression" priority="26" id="{F32C894C-7176-49DC-B3EF-846A16D2F905}">
            <xm:f>IF($C$10='User Guide'!$J$22,E$18='User Guide'!$J$17)</xm:f>
            <x14:dxf>
              <fill>
                <patternFill>
                  <bgColor rgb="FFFFFF00"/>
                </patternFill>
              </fill>
              <border>
                <left style="thin">
                  <color rgb="FFFF3300"/>
                </left>
                <right style="thin">
                  <color rgb="FFFF3300"/>
                </right>
                <top style="thin">
                  <color rgb="FFFF3300"/>
                </top>
                <bottom style="thin">
                  <color rgb="FFFF3300"/>
                </bottom>
                <vertical/>
                <horizontal/>
              </border>
            </x14:dxf>
          </x14:cfRule>
          <xm:sqref>E10:G10 E11:E13 G11:G13</xm:sqref>
        </x14:conditionalFormatting>
        <x14:conditionalFormatting xmlns:xm="http://schemas.microsoft.com/office/excel/2006/main">
          <x14:cfRule type="expression" priority="28" id="{5DB9CC34-EF87-42B3-8535-B900C3E8BE9E}">
            <xm:f>IF($C$6='User Guide'!$J$22,E$18='User Guide'!$J$17)</xm:f>
            <x14:dxf>
              <fill>
                <patternFill>
                  <bgColor rgb="FFFFFF00"/>
                </patternFill>
              </fill>
              <border>
                <left style="thin">
                  <color rgb="FFFF3300"/>
                </left>
                <right style="thin">
                  <color rgb="FFFF3300"/>
                </right>
                <top style="thin">
                  <color rgb="FFFF3300"/>
                </top>
                <bottom style="thin">
                  <color rgb="FFFF3300"/>
                </bottom>
                <vertical/>
                <horizontal/>
              </border>
            </x14:dxf>
          </x14:cfRule>
          <xm:sqref>E6:G6 E7:E9 G7:G9</xm:sqref>
        </x14:conditionalFormatting>
        <x14:conditionalFormatting xmlns:xm="http://schemas.microsoft.com/office/excel/2006/main">
          <x14:cfRule type="expression" priority="29" id="{1F105F1F-ED27-4060-BD31-499122D28F11}">
            <xm:f>IF($C$2='User Guide'!$J$22,D$18='User Guide'!$J$17)</xm:f>
            <x14:dxf>
              <fill>
                <patternFill>
                  <bgColor rgb="FFFFFF00"/>
                </patternFill>
              </fill>
              <border>
                <left style="thin">
                  <color rgb="FFFF0000"/>
                </left>
                <right style="thin">
                  <color rgb="FFFF0000"/>
                </right>
                <top style="thin">
                  <color rgb="FFFF0000"/>
                </top>
                <bottom style="thin">
                  <color rgb="FFFF0000"/>
                </bottom>
                <vertical/>
                <horizontal/>
              </border>
            </x14:dxf>
          </x14:cfRule>
          <xm:sqref>D2:G2 D3:E5 G3:G5</xm:sqref>
        </x14:conditionalFormatting>
        <x14:conditionalFormatting xmlns:xm="http://schemas.microsoft.com/office/excel/2006/main">
          <x14:cfRule type="expression" priority="1" id="{DC47007A-6623-4BDD-94FF-9227FD314E50}">
            <xm:f>IF($C$14='User Guide'!$J$22,D$18='User Guide'!$J$17)</xm:f>
            <x14:dxf>
              <font>
                <b/>
                <i/>
              </font>
              <fill>
                <patternFill patternType="solid">
                  <fgColor auto="1"/>
                  <bgColor rgb="FFFFFF8F"/>
                </patternFill>
              </fill>
              <border>
                <left style="thin">
                  <color theme="5"/>
                </left>
                <right style="thin">
                  <color theme="5"/>
                </right>
                <top style="thin">
                  <color theme="5"/>
                </top>
                <bottom style="thin">
                  <color theme="5"/>
                </bottom>
              </border>
            </x14:dxf>
          </x14:cfRule>
          <xm:sqref>D14:D17</xm:sqref>
        </x14:conditionalFormatting>
        <x14:conditionalFormatting xmlns:xm="http://schemas.microsoft.com/office/excel/2006/main">
          <x14:cfRule type="expression" priority="2" id="{6DFB3F84-8F4C-4006-A4EE-5828736FFDA1}">
            <xm:f>IF($C$10='User Guide'!$J$22,D$18='User Guide'!$J$17)</xm:f>
            <x14:dxf>
              <fill>
                <patternFill>
                  <bgColor rgb="FFFFFF00"/>
                </patternFill>
              </fill>
              <border>
                <left style="thin">
                  <color rgb="FFFF3300"/>
                </left>
                <right style="thin">
                  <color rgb="FFFF3300"/>
                </right>
                <top style="thin">
                  <color rgb="FFFF3300"/>
                </top>
                <bottom style="thin">
                  <color rgb="FFFF3300"/>
                </bottom>
                <vertical/>
                <horizontal/>
              </border>
            </x14:dxf>
          </x14:cfRule>
          <xm:sqref>D10:D13</xm:sqref>
        </x14:conditionalFormatting>
        <x14:conditionalFormatting xmlns:xm="http://schemas.microsoft.com/office/excel/2006/main">
          <x14:cfRule type="expression" priority="3" id="{CD880F62-B2AD-4D42-8EA2-BF7DA7760526}">
            <xm:f>IF($C$6='User Guide'!$J$22,D$18='User Guide'!$J$17)</xm:f>
            <x14:dxf>
              <fill>
                <patternFill>
                  <bgColor rgb="FFFFFF00"/>
                </patternFill>
              </fill>
              <border>
                <left style="thin">
                  <color rgb="FFFF3300"/>
                </left>
                <right style="thin">
                  <color rgb="FFFF3300"/>
                </right>
                <top style="thin">
                  <color rgb="FFFF3300"/>
                </top>
                <bottom style="thin">
                  <color rgb="FFFF3300"/>
                </bottom>
                <vertical/>
                <horizontal/>
              </border>
            </x14:dxf>
          </x14:cfRule>
          <xm:sqref>D6:D9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5"/>
  <sheetViews>
    <sheetView workbookViewId="0">
      <pane ySplit="1" topLeftCell="A6" activePane="bottomLeft" state="frozen"/>
      <selection pane="bottomLeft" activeCell="B14" sqref="B14"/>
    </sheetView>
  </sheetViews>
  <sheetFormatPr defaultRowHeight="14.4" x14ac:dyDescent="0.3"/>
  <cols>
    <col min="1" max="1" width="6.109375" bestFit="1" customWidth="1"/>
    <col min="2" max="2" width="39.109375" style="24" bestFit="1" customWidth="1"/>
    <col min="3" max="3" width="19" bestFit="1" customWidth="1"/>
    <col min="4" max="4" width="18.44140625" bestFit="1" customWidth="1"/>
  </cols>
  <sheetData>
    <row r="1" spans="1:4" s="5" customFormat="1" x14ac:dyDescent="0.3">
      <c r="A1" s="60" t="s">
        <v>0</v>
      </c>
      <c r="B1" s="60" t="s">
        <v>1</v>
      </c>
      <c r="C1" s="60" t="s">
        <v>8</v>
      </c>
      <c r="D1" s="60" t="s">
        <v>28</v>
      </c>
    </row>
    <row r="2" spans="1:4" ht="42" x14ac:dyDescent="0.3">
      <c r="A2" s="2">
        <v>1</v>
      </c>
      <c r="B2" s="20" t="s">
        <v>44</v>
      </c>
      <c r="C2" s="19"/>
      <c r="D2" s="19"/>
    </row>
    <row r="3" spans="1:4" x14ac:dyDescent="0.3">
      <c r="B3" s="21" t="s">
        <v>3</v>
      </c>
      <c r="C3" s="47" t="s">
        <v>41</v>
      </c>
      <c r="D3" s="19" t="str">
        <f>CHOOSE(MATCH(C3,'Drop Down list'!B2:B7,0),Indexes!C2,Indexes!C3,Indexes!C4,Indexes!C5)</f>
        <v>Mid density</v>
      </c>
    </row>
    <row r="4" spans="1:4" x14ac:dyDescent="0.3">
      <c r="B4" s="21" t="s">
        <v>2</v>
      </c>
      <c r="C4" s="47" t="s">
        <v>40</v>
      </c>
      <c r="D4" s="19" t="str">
        <f>CHOOSE(MATCH(C4,'Drop Down list'!B2:B7,0),Indexes!C2,Indexes!C3,Indexes!C4,Indexes!C5)</f>
        <v>Low density</v>
      </c>
    </row>
    <row r="5" spans="1:4" x14ac:dyDescent="0.3">
      <c r="B5" s="21"/>
      <c r="C5" s="19"/>
      <c r="D5" s="19"/>
    </row>
    <row r="6" spans="1:4" ht="55.8" x14ac:dyDescent="0.3">
      <c r="A6" s="2">
        <v>2</v>
      </c>
      <c r="B6" s="20" t="s">
        <v>48</v>
      </c>
      <c r="C6" s="47" t="s">
        <v>64</v>
      </c>
      <c r="D6" s="25" t="str">
        <f>CHOOSE(MATCH(C6,'Drop Down list'!C2:C7,0),Indexes!C8,Indexes!C9,Indexes!C10,Indexes!C11,Indexes!C12)</f>
        <v>Moderate Potential Area</v>
      </c>
    </row>
    <row r="7" spans="1:4" x14ac:dyDescent="0.3">
      <c r="A7" s="2"/>
      <c r="B7" s="20"/>
      <c r="C7" s="19"/>
      <c r="D7" s="19"/>
    </row>
    <row r="8" spans="1:4" ht="42" x14ac:dyDescent="0.3">
      <c r="A8" s="2">
        <v>3</v>
      </c>
      <c r="B8" s="20" t="s">
        <v>9</v>
      </c>
      <c r="C8" s="19"/>
      <c r="D8" s="19"/>
    </row>
    <row r="9" spans="1:4" x14ac:dyDescent="0.3">
      <c r="B9" s="22" t="s">
        <v>4</v>
      </c>
      <c r="C9" s="47" t="s">
        <v>69</v>
      </c>
      <c r="D9" s="19" t="str">
        <f>CHOOSE(MATCH(C9,'Drop Down list'!D2:D7,0),Indexes!C15,Indexes!C16,Indexes!C17,Indexes!C18,Indexes!C19,Indexes!C20)</f>
        <v xml:space="preserve">Less Potential </v>
      </c>
    </row>
    <row r="10" spans="1:4" x14ac:dyDescent="0.3">
      <c r="B10" s="21" t="s">
        <v>5</v>
      </c>
      <c r="C10" s="47" t="s">
        <v>68</v>
      </c>
      <c r="D10" s="19" t="str">
        <f>CHOOSE(MATCH(C10,'Drop Down list'!D2:D7,0),Indexes!C15,Indexes!C16,Indexes!C17,Indexes!C18,Indexes!C19,Indexes!C20)</f>
        <v>Very Less Potential</v>
      </c>
    </row>
    <row r="11" spans="1:4" x14ac:dyDescent="0.3">
      <c r="B11" s="21" t="s">
        <v>6</v>
      </c>
      <c r="C11" s="47" t="s">
        <v>70</v>
      </c>
      <c r="D11" s="19" t="str">
        <f>CHOOSE(MATCH(C11,'Drop Down list'!D2:D7,0),Indexes!C15,Indexes!C16,Indexes!C17,Indexes!C18,Indexes!C19,Indexes!C20)</f>
        <v xml:space="preserve">Moderate Potential </v>
      </c>
    </row>
    <row r="12" spans="1:4" x14ac:dyDescent="0.3">
      <c r="B12" s="21" t="s">
        <v>7</v>
      </c>
      <c r="C12" s="47" t="s">
        <v>73</v>
      </c>
      <c r="D12" s="19" t="str">
        <f>CHOOSE(MATCH(C12,'Drop Down list'!D2:D7,0),Indexes!C15,Indexes!C16,Indexes!C17,Indexes!C18,Indexes!C19,Indexes!C20)</f>
        <v>High Potential</v>
      </c>
    </row>
    <row r="13" spans="1:4" x14ac:dyDescent="0.3">
      <c r="A13" s="2"/>
      <c r="B13" s="23"/>
      <c r="C13" s="19"/>
      <c r="D13" s="19"/>
    </row>
    <row r="14" spans="1:4" ht="69.599999999999994" x14ac:dyDescent="0.3">
      <c r="A14" s="2">
        <v>4</v>
      </c>
      <c r="B14" s="23" t="s">
        <v>74</v>
      </c>
      <c r="C14" s="19"/>
      <c r="D14" s="19"/>
    </row>
    <row r="15" spans="1:4" x14ac:dyDescent="0.3">
      <c r="B15" s="22" t="s">
        <v>4</v>
      </c>
      <c r="C15" s="47" t="s">
        <v>99</v>
      </c>
      <c r="D15" s="19" t="str">
        <f>CHOOSE(MATCH(C15,'Drop Down list'!$H$2:$H$6,0),Indexes!$C$23,Indexes!$C$24,Indexes!$C$25,Indexes!$C$26,Indexes!$C$27)</f>
        <v>Moderate</v>
      </c>
    </row>
    <row r="16" spans="1:4" x14ac:dyDescent="0.3">
      <c r="B16" s="21" t="s">
        <v>5</v>
      </c>
      <c r="C16" s="47" t="s">
        <v>101</v>
      </c>
      <c r="D16" s="19" t="str">
        <f>CHOOSE(MATCH(C16,'Drop Down list'!$H$2:$H$6,0),Indexes!$C$23,Indexes!$C$24,Indexes!$C$25,Indexes!$C$26,Indexes!$C$27)</f>
        <v xml:space="preserve">High  </v>
      </c>
    </row>
    <row r="17" spans="1:4" x14ac:dyDescent="0.3">
      <c r="B17" s="21" t="s">
        <v>6</v>
      </c>
      <c r="C17" s="47" t="s">
        <v>98</v>
      </c>
      <c r="D17" s="19" t="str">
        <f>CHOOSE(MATCH(C17,'Drop Down list'!$H$2:$H$6,0),Indexes!$C$23,Indexes!$C$24,Indexes!$C$25,Indexes!$C$26,Indexes!$C$27)</f>
        <v>Low</v>
      </c>
    </row>
    <row r="18" spans="1:4" x14ac:dyDescent="0.3">
      <c r="B18" s="21" t="s">
        <v>7</v>
      </c>
      <c r="C18" s="47" t="s">
        <v>101</v>
      </c>
      <c r="D18" s="19" t="str">
        <f>CHOOSE(MATCH(C18,'Drop Down list'!$H$2:$H$6,0),Indexes!$C$23,Indexes!$C$24,Indexes!$C$25,Indexes!$C$26,Indexes!$C$27)</f>
        <v xml:space="preserve">High  </v>
      </c>
    </row>
    <row r="19" spans="1:4" x14ac:dyDescent="0.3">
      <c r="C19" s="19"/>
      <c r="D19" s="19"/>
    </row>
    <row r="20" spans="1:4" x14ac:dyDescent="0.3">
      <c r="A20" s="4">
        <v>5</v>
      </c>
      <c r="B20" s="23" t="s">
        <v>106</v>
      </c>
      <c r="C20" s="19"/>
      <c r="D20" s="19"/>
    </row>
    <row r="21" spans="1:4" x14ac:dyDescent="0.3">
      <c r="B21" s="22" t="s">
        <v>4</v>
      </c>
      <c r="C21" s="47" t="s">
        <v>108</v>
      </c>
      <c r="D21" s="19" t="str">
        <f>CHOOSE(MATCH(C21,'Drop Down list'!$I$2:$I$6,0),Indexes!$C$30,Indexes!$C$31,Indexes!$C$32,Indexes!$C$33,Indexes!$C$34)</f>
        <v>High</v>
      </c>
    </row>
    <row r="22" spans="1:4" x14ac:dyDescent="0.3">
      <c r="B22" s="21" t="s">
        <v>5</v>
      </c>
      <c r="C22" s="47" t="s">
        <v>109</v>
      </c>
      <c r="D22" s="19" t="str">
        <f>CHOOSE(MATCH(C22,'Drop Down list'!$I$2:$I$6,0),Indexes!$C$30,Indexes!$C$31,Indexes!$C$32,Indexes!$C$33,Indexes!$C$34)</f>
        <v>Moderate</v>
      </c>
    </row>
    <row r="23" spans="1:4" x14ac:dyDescent="0.3">
      <c r="B23" s="21" t="s">
        <v>6</v>
      </c>
      <c r="C23" s="47" t="s">
        <v>110</v>
      </c>
      <c r="D23" s="19" t="str">
        <f>CHOOSE(MATCH(C23,'Drop Down list'!$I$2:$I$6,0),Indexes!$C$30,Indexes!$C$31,Indexes!$C$32,Indexes!$C$33,Indexes!$C$34)</f>
        <v>Low</v>
      </c>
    </row>
    <row r="24" spans="1:4" x14ac:dyDescent="0.3">
      <c r="B24" s="21" t="s">
        <v>7</v>
      </c>
      <c r="C24" s="47" t="s">
        <v>111</v>
      </c>
      <c r="D24" s="19" t="str">
        <f>CHOOSE(MATCH(C24,'Drop Down list'!$I$2:$I$6,0),Indexes!$C$30,Indexes!$C$31,Indexes!$C$32,Indexes!$C$33,Indexes!$C$34)</f>
        <v>Very Low</v>
      </c>
    </row>
    <row r="25" spans="1:4" x14ac:dyDescent="0.3">
      <c r="C25" s="19"/>
      <c r="D25"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 list'!$B$2:$B$6</xm:f>
          </x14:formula1>
          <xm:sqref>C3:C4</xm:sqref>
        </x14:dataValidation>
        <x14:dataValidation type="list" allowBlank="1" showInputMessage="1" showErrorMessage="1">
          <x14:formula1>
            <xm:f>'Drop Down list'!$C$2:$C$7</xm:f>
          </x14:formula1>
          <xm:sqref>C6</xm:sqref>
        </x14:dataValidation>
        <x14:dataValidation type="list" allowBlank="1" showInputMessage="1" showErrorMessage="1">
          <x14:formula1>
            <xm:f>'Drop Down list'!$D$2:$D$7</xm:f>
          </x14:formula1>
          <xm:sqref>C9:C12</xm:sqref>
        </x14:dataValidation>
        <x14:dataValidation type="list" allowBlank="1" showInputMessage="1" showErrorMessage="1">
          <x14:formula1>
            <xm:f>'Drop Down list'!$H$2:$H$7</xm:f>
          </x14:formula1>
          <xm:sqref>C15:C18</xm:sqref>
        </x14:dataValidation>
        <x14:dataValidation type="list" allowBlank="1" showInputMessage="1" showErrorMessage="1">
          <x14:formula1>
            <xm:f>'Drop Down list'!$I$2:$I$6</xm:f>
          </x14:formula1>
          <xm:sqref>C21:C24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I36"/>
  <sheetViews>
    <sheetView workbookViewId="0">
      <selection activeCell="F2" sqref="F2"/>
    </sheetView>
  </sheetViews>
  <sheetFormatPr defaultRowHeight="14.4" x14ac:dyDescent="0.3"/>
  <cols>
    <col min="3" max="3" width="12.5546875" style="6" bestFit="1" customWidth="1"/>
    <col min="4" max="6" width="13.6640625" customWidth="1"/>
    <col min="7" max="7" width="15.44140625" customWidth="1"/>
    <col min="8" max="8" width="13.44140625" customWidth="1"/>
    <col min="12" max="12" width="9.109375" customWidth="1"/>
  </cols>
  <sheetData>
    <row r="1" spans="2:9" ht="15.6" x14ac:dyDescent="0.3">
      <c r="B1" s="83" t="s">
        <v>195</v>
      </c>
      <c r="C1" s="83"/>
      <c r="D1" s="83"/>
      <c r="E1" s="83"/>
      <c r="F1" s="83"/>
      <c r="G1" s="83"/>
      <c r="H1" s="83"/>
      <c r="I1" s="83"/>
    </row>
    <row r="3" spans="2:9" x14ac:dyDescent="0.3">
      <c r="D3" s="37" t="s">
        <v>94</v>
      </c>
      <c r="E3" s="37"/>
      <c r="F3" s="37"/>
      <c r="G3" s="37"/>
    </row>
    <row r="4" spans="2:9" x14ac:dyDescent="0.3">
      <c r="D4" s="37"/>
      <c r="E4" s="37"/>
      <c r="F4" s="37"/>
      <c r="G4" s="37"/>
    </row>
    <row r="5" spans="2:9" ht="18.75" customHeight="1" x14ac:dyDescent="0.3">
      <c r="B5" s="84" t="s">
        <v>92</v>
      </c>
      <c r="C5" s="5" t="s">
        <v>43</v>
      </c>
      <c r="D5" s="39" t="s">
        <v>77</v>
      </c>
      <c r="E5" s="39" t="s">
        <v>77</v>
      </c>
      <c r="F5" s="39" t="s">
        <v>78</v>
      </c>
      <c r="G5" s="39" t="s">
        <v>78</v>
      </c>
    </row>
    <row r="6" spans="2:9" ht="18.75" customHeight="1" x14ac:dyDescent="0.3">
      <c r="B6" s="84"/>
      <c r="C6" s="5" t="s">
        <v>42</v>
      </c>
      <c r="D6" s="39" t="s">
        <v>77</v>
      </c>
      <c r="E6" s="39" t="s">
        <v>77</v>
      </c>
      <c r="F6" s="39" t="s">
        <v>78</v>
      </c>
      <c r="G6" s="39" t="s">
        <v>93</v>
      </c>
    </row>
    <row r="7" spans="2:9" ht="18.75" customHeight="1" x14ac:dyDescent="0.3">
      <c r="B7" s="84"/>
      <c r="C7" s="5" t="s">
        <v>41</v>
      </c>
      <c r="D7" s="39" t="s">
        <v>77</v>
      </c>
      <c r="E7" s="39" t="s">
        <v>78</v>
      </c>
      <c r="F7" s="39" t="s">
        <v>78</v>
      </c>
      <c r="G7" s="39" t="s">
        <v>93</v>
      </c>
    </row>
    <row r="8" spans="2:9" ht="18.75" customHeight="1" x14ac:dyDescent="0.3">
      <c r="B8" s="84"/>
      <c r="C8" s="5" t="s">
        <v>40</v>
      </c>
      <c r="D8" s="39" t="s">
        <v>77</v>
      </c>
      <c r="E8" s="39" t="s">
        <v>78</v>
      </c>
      <c r="F8" s="39" t="s">
        <v>93</v>
      </c>
      <c r="G8" s="39" t="s">
        <v>93</v>
      </c>
    </row>
    <row r="9" spans="2:9" s="6" customFormat="1" x14ac:dyDescent="0.3">
      <c r="D9" s="5" t="s">
        <v>40</v>
      </c>
      <c r="E9" s="5" t="s">
        <v>41</v>
      </c>
      <c r="F9" s="5" t="s">
        <v>42</v>
      </c>
      <c r="G9" s="5" t="s">
        <v>43</v>
      </c>
    </row>
    <row r="10" spans="2:9" x14ac:dyDescent="0.3">
      <c r="D10" s="82" t="s">
        <v>91</v>
      </c>
      <c r="E10" s="82"/>
      <c r="F10" s="82"/>
      <c r="G10" s="82"/>
    </row>
    <row r="12" spans="2:9" x14ac:dyDescent="0.3">
      <c r="D12" s="37" t="s">
        <v>95</v>
      </c>
      <c r="E12" s="37"/>
      <c r="F12" s="37"/>
      <c r="G12" s="37"/>
    </row>
    <row r="13" spans="2:9" x14ac:dyDescent="0.3">
      <c r="D13" s="37"/>
      <c r="E13" s="37"/>
      <c r="F13" s="37"/>
      <c r="G13" s="37"/>
    </row>
    <row r="14" spans="2:9" ht="15.6" x14ac:dyDescent="0.3">
      <c r="B14" s="85" t="s">
        <v>55</v>
      </c>
      <c r="C14" s="5" t="s">
        <v>71</v>
      </c>
      <c r="D14" s="39" t="s">
        <v>93</v>
      </c>
      <c r="E14" s="39" t="s">
        <v>93</v>
      </c>
      <c r="F14" s="39" t="s">
        <v>93</v>
      </c>
      <c r="G14" s="39" t="s">
        <v>78</v>
      </c>
      <c r="H14" s="39" t="s">
        <v>77</v>
      </c>
    </row>
    <row r="15" spans="2:9" ht="15.6" x14ac:dyDescent="0.3">
      <c r="B15" s="85"/>
      <c r="C15" s="5" t="s">
        <v>73</v>
      </c>
      <c r="D15" s="39" t="s">
        <v>93</v>
      </c>
      <c r="E15" s="39" t="s">
        <v>93</v>
      </c>
      <c r="F15" s="39" t="s">
        <v>78</v>
      </c>
      <c r="G15" s="39" t="s">
        <v>78</v>
      </c>
      <c r="H15" s="39" t="s">
        <v>77</v>
      </c>
    </row>
    <row r="16" spans="2:9" ht="15.6" x14ac:dyDescent="0.3">
      <c r="B16" s="85"/>
      <c r="C16" s="5" t="s">
        <v>70</v>
      </c>
      <c r="D16" s="39" t="s">
        <v>93</v>
      </c>
      <c r="E16" s="39" t="s">
        <v>78</v>
      </c>
      <c r="F16" s="39" t="s">
        <v>78</v>
      </c>
      <c r="G16" s="39" t="s">
        <v>78</v>
      </c>
      <c r="H16" s="39" t="s">
        <v>77</v>
      </c>
    </row>
    <row r="17" spans="2:8" ht="15.6" x14ac:dyDescent="0.3">
      <c r="B17" s="85"/>
      <c r="C17" s="5" t="s">
        <v>69</v>
      </c>
      <c r="D17" s="39" t="s">
        <v>78</v>
      </c>
      <c r="E17" s="39" t="s">
        <v>78</v>
      </c>
      <c r="F17" s="39" t="s">
        <v>78</v>
      </c>
      <c r="G17" s="39" t="s">
        <v>77</v>
      </c>
      <c r="H17" s="39" t="s">
        <v>77</v>
      </c>
    </row>
    <row r="18" spans="2:8" ht="15.6" x14ac:dyDescent="0.3">
      <c r="B18" s="85"/>
      <c r="C18" s="40" t="s">
        <v>68</v>
      </c>
      <c r="D18" s="39" t="s">
        <v>78</v>
      </c>
      <c r="E18" s="39" t="s">
        <v>77</v>
      </c>
      <c r="F18" s="39" t="s">
        <v>77</v>
      </c>
      <c r="G18" s="39" t="s">
        <v>77</v>
      </c>
      <c r="H18" s="39" t="s">
        <v>77</v>
      </c>
    </row>
    <row r="19" spans="2:8" ht="15.6" x14ac:dyDescent="0.3">
      <c r="B19" s="85"/>
      <c r="C19" s="5" t="s">
        <v>67</v>
      </c>
      <c r="D19" s="39" t="s">
        <v>96</v>
      </c>
      <c r="E19" s="39" t="s">
        <v>96</v>
      </c>
      <c r="F19" s="39" t="s">
        <v>96</v>
      </c>
      <c r="G19" s="39" t="s">
        <v>96</v>
      </c>
      <c r="H19" s="39" t="s">
        <v>96</v>
      </c>
    </row>
    <row r="20" spans="2:8" s="6" customFormat="1" x14ac:dyDescent="0.3">
      <c r="D20" s="5" t="s">
        <v>62</v>
      </c>
      <c r="E20" s="40" t="s">
        <v>63</v>
      </c>
      <c r="F20" s="5" t="s">
        <v>64</v>
      </c>
      <c r="G20" s="5" t="s">
        <v>65</v>
      </c>
      <c r="H20" s="5" t="s">
        <v>66</v>
      </c>
    </row>
    <row r="21" spans="2:8" x14ac:dyDescent="0.3">
      <c r="D21" s="82" t="s">
        <v>56</v>
      </c>
      <c r="E21" s="82"/>
      <c r="F21" s="82"/>
      <c r="G21" s="82"/>
      <c r="H21" s="82"/>
    </row>
    <row r="23" spans="2:8" x14ac:dyDescent="0.3">
      <c r="D23" s="37" t="s">
        <v>112</v>
      </c>
      <c r="E23" s="37"/>
      <c r="F23" s="37"/>
      <c r="G23" s="37"/>
    </row>
    <row r="24" spans="2:8" x14ac:dyDescent="0.3">
      <c r="D24" s="37"/>
      <c r="E24" s="37"/>
      <c r="F24" s="37"/>
      <c r="G24" s="37"/>
    </row>
    <row r="25" spans="2:8" ht="93.6" x14ac:dyDescent="0.3">
      <c r="B25" s="86" t="s">
        <v>106</v>
      </c>
      <c r="C25" s="42" t="str">
        <f>'Drop Down list'!I2</f>
        <v>&gt; 90%</v>
      </c>
      <c r="D25" s="41" t="s">
        <v>104</v>
      </c>
      <c r="E25" s="41" t="s">
        <v>104</v>
      </c>
      <c r="F25" s="41" t="s">
        <v>103</v>
      </c>
      <c r="G25" s="41" t="s">
        <v>113</v>
      </c>
      <c r="H25" s="41" t="s">
        <v>113</v>
      </c>
    </row>
    <row r="26" spans="2:8" ht="93.6" x14ac:dyDescent="0.3">
      <c r="B26" s="86"/>
      <c r="C26" s="42" t="str">
        <f>'Drop Down list'!I3</f>
        <v>75% - 90%</v>
      </c>
      <c r="D26" s="41" t="s">
        <v>104</v>
      </c>
      <c r="E26" s="41" t="s">
        <v>116</v>
      </c>
      <c r="F26" s="41" t="s">
        <v>103</v>
      </c>
      <c r="G26" s="41" t="s">
        <v>103</v>
      </c>
      <c r="H26" s="41" t="s">
        <v>113</v>
      </c>
    </row>
    <row r="27" spans="2:8" ht="93.6" x14ac:dyDescent="0.3">
      <c r="B27" s="86"/>
      <c r="C27" s="42" t="str">
        <f>'Drop Down list'!I4</f>
        <v>50% - 75%</v>
      </c>
      <c r="D27" s="41" t="s">
        <v>105</v>
      </c>
      <c r="E27" s="41" t="s">
        <v>116</v>
      </c>
      <c r="F27" s="41" t="s">
        <v>104</v>
      </c>
      <c r="G27" s="41" t="s">
        <v>103</v>
      </c>
      <c r="H27" s="41" t="s">
        <v>103</v>
      </c>
    </row>
    <row r="28" spans="2:8" ht="93.6" x14ac:dyDescent="0.3">
      <c r="B28" s="86"/>
      <c r="C28" s="42" t="str">
        <f>'Drop Down list'!I5</f>
        <v>25% - 50%</v>
      </c>
      <c r="D28" s="41" t="s">
        <v>105</v>
      </c>
      <c r="E28" s="41" t="s">
        <v>115</v>
      </c>
      <c r="F28" s="41" t="s">
        <v>115</v>
      </c>
      <c r="G28" s="41" t="s">
        <v>117</v>
      </c>
      <c r="H28" s="41" t="s">
        <v>114</v>
      </c>
    </row>
    <row r="29" spans="2:8" ht="93.6" x14ac:dyDescent="0.3">
      <c r="B29" s="86"/>
      <c r="C29" s="42" t="str">
        <f>'Drop Down list'!I6</f>
        <v>&lt; 25%</v>
      </c>
      <c r="D29" s="41" t="s">
        <v>105</v>
      </c>
      <c r="E29" s="41" t="s">
        <v>105</v>
      </c>
      <c r="F29" s="41" t="s">
        <v>104</v>
      </c>
      <c r="G29" s="41" t="s">
        <v>104</v>
      </c>
      <c r="H29" s="41" t="s">
        <v>104</v>
      </c>
    </row>
    <row r="30" spans="2:8" x14ac:dyDescent="0.3">
      <c r="B30" s="6"/>
      <c r="D30" s="40" t="str">
        <f>Indexes!B23</f>
        <v>&lt; 0.10</v>
      </c>
      <c r="E30" s="40" t="str">
        <f>Indexes!B24</f>
        <v>0.10 - 0.25</v>
      </c>
      <c r="F30" s="40" t="str">
        <f>Indexes!B25</f>
        <v>0.25 - 0.50</v>
      </c>
      <c r="G30" s="40" t="str">
        <f>Indexes!B26</f>
        <v>0.50 - 1.00</v>
      </c>
      <c r="H30" s="40" t="str">
        <f>Indexes!B27</f>
        <v xml:space="preserve">&gt; 1.0 </v>
      </c>
    </row>
    <row r="31" spans="2:8" x14ac:dyDescent="0.3">
      <c r="D31" s="82" t="s">
        <v>97</v>
      </c>
      <c r="E31" s="82"/>
      <c r="F31" s="82"/>
      <c r="G31" s="82"/>
      <c r="H31" s="82"/>
    </row>
    <row r="33" spans="3:3" x14ac:dyDescent="0.3">
      <c r="C33" s="4"/>
    </row>
    <row r="34" spans="3:3" x14ac:dyDescent="0.3">
      <c r="C34" s="10"/>
    </row>
    <row r="35" spans="3:3" x14ac:dyDescent="0.3">
      <c r="C35" s="4"/>
    </row>
    <row r="36" spans="3:3" x14ac:dyDescent="0.3">
      <c r="C36" s="4"/>
    </row>
  </sheetData>
  <mergeCells count="7">
    <mergeCell ref="D31:H31"/>
    <mergeCell ref="B1:I1"/>
    <mergeCell ref="D10:G10"/>
    <mergeCell ref="B5:B8"/>
    <mergeCell ref="B14:B19"/>
    <mergeCell ref="D21:H21"/>
    <mergeCell ref="B25:B29"/>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3" id="{D8A8A9DA-02FD-4DC2-A0AE-7A04BE3DE0A2}">
            <xm:f>IF($C14=Assessment!$C$9,D$20=Assessment!$C$6)</xm:f>
            <x14:dxf>
              <fill>
                <patternFill>
                  <bgColor rgb="FFFFFF00"/>
                </patternFill>
              </fill>
              <border>
                <left style="thin">
                  <color rgb="FFFF0000"/>
                </left>
                <right style="thin">
                  <color rgb="FFFF0000"/>
                </right>
                <top style="thin">
                  <color rgb="FFFF0000"/>
                </top>
                <bottom style="thin">
                  <color rgb="FFFF0000"/>
                </bottom>
                <vertical/>
                <horizontal/>
              </border>
            </x14:dxf>
          </x14:cfRule>
          <xm:sqref>D14:H19</xm:sqref>
        </x14:conditionalFormatting>
        <x14:conditionalFormatting xmlns:xm="http://schemas.microsoft.com/office/excel/2006/main">
          <x14:cfRule type="expression" priority="2" id="{255C7B1B-A3B6-4338-8B32-1E304BECD6F0}">
            <xm:f>IF($C5=Assessment!$C$4,D$9=Assessment!$C$3)</xm:f>
            <x14:dxf>
              <fill>
                <patternFill>
                  <bgColor rgb="FFFFFF00"/>
                </patternFill>
              </fill>
              <border>
                <left style="thin">
                  <color rgb="FFFF0000"/>
                </left>
                <right style="thin">
                  <color rgb="FFFF0000"/>
                </right>
                <top style="thin">
                  <color rgb="FFFF0000"/>
                </top>
                <bottom style="thin">
                  <color rgb="FFFF0000"/>
                </bottom>
                <vertical/>
                <horizontal/>
              </border>
            </x14:dxf>
          </x14:cfRule>
          <xm:sqref>D5:G8</xm:sqref>
        </x14:conditionalFormatting>
        <x14:conditionalFormatting xmlns:xm="http://schemas.microsoft.com/office/excel/2006/main">
          <x14:cfRule type="expression" priority="1" id="{B3E45D52-F02E-49F5-85F9-461037DC5B62}">
            <xm:f>IF($C25=Assessment!$C$21,D$30=Assessment!$C$15)</xm:f>
            <x14:dxf>
              <fill>
                <patternFill>
                  <bgColor rgb="FFFFFF00"/>
                </patternFill>
              </fill>
              <border>
                <left style="thin">
                  <color rgb="FFFF0000"/>
                </left>
                <right style="thin">
                  <color rgb="FFFF0000"/>
                </right>
                <top style="thin">
                  <color rgb="FFFF0000"/>
                </top>
                <bottom style="thin">
                  <color rgb="FFFF0000"/>
                </bottom>
                <vertical/>
                <horizontal/>
              </border>
            </x14:dxf>
          </x14:cfRule>
          <xm:sqref>D25:H29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workbookViewId="0">
      <selection activeCell="B1" sqref="B1:I1"/>
    </sheetView>
  </sheetViews>
  <sheetFormatPr defaultRowHeight="14.4" x14ac:dyDescent="0.3"/>
  <cols>
    <col min="3" max="3" width="12.5546875" style="6" bestFit="1" customWidth="1"/>
    <col min="4" max="6" width="13.6640625" customWidth="1"/>
    <col min="7" max="7" width="15.44140625" customWidth="1"/>
    <col min="8" max="8" width="13.44140625" customWidth="1"/>
    <col min="12" max="12" width="9.109375" customWidth="1"/>
  </cols>
  <sheetData>
    <row r="1" spans="2:9" ht="15.6" x14ac:dyDescent="0.3">
      <c r="B1" s="83" t="s">
        <v>194</v>
      </c>
      <c r="C1" s="83"/>
      <c r="D1" s="83"/>
      <c r="E1" s="83"/>
      <c r="F1" s="83"/>
      <c r="G1" s="83"/>
      <c r="H1" s="83"/>
      <c r="I1" s="83"/>
    </row>
    <row r="3" spans="2:9" x14ac:dyDescent="0.3">
      <c r="D3" s="37" t="s">
        <v>122</v>
      </c>
      <c r="E3" s="37"/>
      <c r="F3" s="37"/>
      <c r="G3" s="37"/>
    </row>
    <row r="4" spans="2:9" x14ac:dyDescent="0.3">
      <c r="D4" s="37"/>
      <c r="E4" s="37"/>
      <c r="F4" s="37"/>
      <c r="G4" s="37"/>
    </row>
    <row r="5" spans="2:9" ht="15.6" x14ac:dyDescent="0.3">
      <c r="B5" s="85" t="s">
        <v>55</v>
      </c>
      <c r="C5" s="38" t="s">
        <v>71</v>
      </c>
      <c r="D5" s="39" t="s">
        <v>93</v>
      </c>
      <c r="E5" s="39" t="s">
        <v>93</v>
      </c>
      <c r="F5" s="39" t="s">
        <v>93</v>
      </c>
      <c r="G5" s="39" t="s">
        <v>78</v>
      </c>
      <c r="H5" s="39" t="s">
        <v>77</v>
      </c>
    </row>
    <row r="6" spans="2:9" ht="15.6" x14ac:dyDescent="0.3">
      <c r="B6" s="85"/>
      <c r="C6" s="38" t="s">
        <v>73</v>
      </c>
      <c r="D6" s="39" t="s">
        <v>93</v>
      </c>
      <c r="E6" s="39" t="s">
        <v>93</v>
      </c>
      <c r="F6" s="39" t="s">
        <v>78</v>
      </c>
      <c r="G6" s="39" t="s">
        <v>78</v>
      </c>
      <c r="H6" s="39" t="s">
        <v>77</v>
      </c>
    </row>
    <row r="7" spans="2:9" ht="15.6" x14ac:dyDescent="0.3">
      <c r="B7" s="85"/>
      <c r="C7" s="38" t="s">
        <v>70</v>
      </c>
      <c r="D7" s="39" t="s">
        <v>93</v>
      </c>
      <c r="E7" s="39" t="s">
        <v>78</v>
      </c>
      <c r="F7" s="39" t="s">
        <v>78</v>
      </c>
      <c r="G7" s="39" t="s">
        <v>78</v>
      </c>
      <c r="H7" s="39" t="s">
        <v>77</v>
      </c>
    </row>
    <row r="8" spans="2:9" ht="15.6" x14ac:dyDescent="0.3">
      <c r="B8" s="85"/>
      <c r="C8" s="38" t="s">
        <v>69</v>
      </c>
      <c r="D8" s="39" t="s">
        <v>78</v>
      </c>
      <c r="E8" s="39" t="s">
        <v>78</v>
      </c>
      <c r="F8" s="39" t="s">
        <v>78</v>
      </c>
      <c r="G8" s="39" t="s">
        <v>77</v>
      </c>
      <c r="H8" s="39" t="s">
        <v>77</v>
      </c>
    </row>
    <row r="9" spans="2:9" ht="15.6" x14ac:dyDescent="0.3">
      <c r="B9" s="85"/>
      <c r="C9" s="40" t="s">
        <v>68</v>
      </c>
      <c r="D9" s="39" t="s">
        <v>78</v>
      </c>
      <c r="E9" s="39" t="s">
        <v>77</v>
      </c>
      <c r="F9" s="39" t="s">
        <v>77</v>
      </c>
      <c r="G9" s="39" t="s">
        <v>77</v>
      </c>
      <c r="H9" s="39" t="s">
        <v>77</v>
      </c>
    </row>
    <row r="10" spans="2:9" ht="15.6" x14ac:dyDescent="0.3">
      <c r="B10" s="85"/>
      <c r="C10" s="38" t="s">
        <v>67</v>
      </c>
      <c r="D10" s="39" t="s">
        <v>96</v>
      </c>
      <c r="E10" s="39" t="s">
        <v>96</v>
      </c>
      <c r="F10" s="39" t="s">
        <v>96</v>
      </c>
      <c r="G10" s="39" t="s">
        <v>96</v>
      </c>
      <c r="H10" s="39" t="s">
        <v>96</v>
      </c>
    </row>
    <row r="11" spans="2:9" s="6" customFormat="1" x14ac:dyDescent="0.3">
      <c r="D11" s="38" t="s">
        <v>62</v>
      </c>
      <c r="E11" s="40" t="s">
        <v>63</v>
      </c>
      <c r="F11" s="38" t="s">
        <v>64</v>
      </c>
      <c r="G11" s="38" t="s">
        <v>65</v>
      </c>
      <c r="H11" s="38" t="s">
        <v>66</v>
      </c>
    </row>
    <row r="12" spans="2:9" x14ac:dyDescent="0.3">
      <c r="D12" s="82" t="s">
        <v>56</v>
      </c>
      <c r="E12" s="82"/>
      <c r="F12" s="82"/>
      <c r="G12" s="82"/>
      <c r="H12" s="82"/>
    </row>
    <row r="14" spans="2:9" x14ac:dyDescent="0.3">
      <c r="D14" s="37" t="s">
        <v>123</v>
      </c>
      <c r="E14" s="37"/>
      <c r="F14" s="37"/>
      <c r="G14" s="37"/>
    </row>
    <row r="15" spans="2:9" x14ac:dyDescent="0.3">
      <c r="D15" s="37"/>
      <c r="E15" s="37"/>
      <c r="F15" s="37"/>
      <c r="G15" s="37"/>
    </row>
    <row r="16" spans="2:9" ht="78" x14ac:dyDescent="0.3">
      <c r="B16" s="86" t="s">
        <v>106</v>
      </c>
      <c r="C16" s="42" t="str">
        <f>'Drop Down list'!I2</f>
        <v>&gt; 90%</v>
      </c>
      <c r="D16" s="41" t="s">
        <v>126</v>
      </c>
      <c r="E16" s="41" t="s">
        <v>126</v>
      </c>
      <c r="F16" s="41" t="s">
        <v>129</v>
      </c>
      <c r="G16" s="41" t="s">
        <v>130</v>
      </c>
      <c r="H16" s="41" t="s">
        <v>130</v>
      </c>
    </row>
    <row r="17" spans="2:8" ht="78" x14ac:dyDescent="0.3">
      <c r="B17" s="86"/>
      <c r="C17" s="42" t="str">
        <f>'Drop Down list'!I3</f>
        <v>75% - 90%</v>
      </c>
      <c r="D17" s="41" t="s">
        <v>126</v>
      </c>
      <c r="E17" s="41" t="s">
        <v>127</v>
      </c>
      <c r="F17" s="41" t="s">
        <v>129</v>
      </c>
      <c r="G17" s="41" t="s">
        <v>129</v>
      </c>
      <c r="H17" s="41" t="s">
        <v>130</v>
      </c>
    </row>
    <row r="18" spans="2:8" ht="78" x14ac:dyDescent="0.3">
      <c r="B18" s="86"/>
      <c r="C18" s="42" t="str">
        <f>'Drop Down list'!I4</f>
        <v>50% - 75%</v>
      </c>
      <c r="D18" s="41" t="s">
        <v>125</v>
      </c>
      <c r="E18" s="41" t="s">
        <v>127</v>
      </c>
      <c r="F18" s="41" t="s">
        <v>126</v>
      </c>
      <c r="G18" s="41" t="s">
        <v>129</v>
      </c>
      <c r="H18" s="41" t="s">
        <v>129</v>
      </c>
    </row>
    <row r="19" spans="2:8" ht="78" x14ac:dyDescent="0.3">
      <c r="B19" s="86"/>
      <c r="C19" s="42" t="str">
        <f>'Drop Down list'!I5</f>
        <v>25% - 50%</v>
      </c>
      <c r="D19" s="41" t="s">
        <v>124</v>
      </c>
      <c r="E19" s="41" t="s">
        <v>128</v>
      </c>
      <c r="F19" s="41" t="s">
        <v>128</v>
      </c>
      <c r="G19" s="41" t="s">
        <v>131</v>
      </c>
      <c r="H19" s="41" t="s">
        <v>132</v>
      </c>
    </row>
    <row r="20" spans="2:8" ht="78" x14ac:dyDescent="0.3">
      <c r="B20" s="86"/>
      <c r="C20" s="42" t="str">
        <f>'Drop Down list'!I6</f>
        <v>&lt; 25%</v>
      </c>
      <c r="D20" s="41" t="s">
        <v>124</v>
      </c>
      <c r="E20" s="41" t="s">
        <v>124</v>
      </c>
      <c r="F20" s="41" t="s">
        <v>126</v>
      </c>
      <c r="G20" s="41" t="s">
        <v>126</v>
      </c>
      <c r="H20" s="41" t="s">
        <v>126</v>
      </c>
    </row>
    <row r="21" spans="2:8" x14ac:dyDescent="0.3">
      <c r="B21" s="6"/>
      <c r="D21" s="40" t="str">
        <f>Indexes!B23</f>
        <v>&lt; 0.10</v>
      </c>
      <c r="E21" s="40" t="str">
        <f>Indexes!B24</f>
        <v>0.10 - 0.25</v>
      </c>
      <c r="F21" s="40" t="str">
        <f>Indexes!B25</f>
        <v>0.25 - 0.50</v>
      </c>
      <c r="G21" s="40" t="str">
        <f>Indexes!B26</f>
        <v>0.50 - 1.00</v>
      </c>
      <c r="H21" s="40" t="str">
        <f>Indexes!B27</f>
        <v xml:space="preserve">&gt; 1.0 </v>
      </c>
    </row>
    <row r="22" spans="2:8" x14ac:dyDescent="0.3">
      <c r="D22" s="82" t="s">
        <v>97</v>
      </c>
      <c r="E22" s="82"/>
      <c r="F22" s="82"/>
      <c r="G22" s="82"/>
      <c r="H22" s="82"/>
    </row>
    <row r="24" spans="2:8" x14ac:dyDescent="0.3">
      <c r="C24" s="4"/>
    </row>
    <row r="25" spans="2:8" x14ac:dyDescent="0.3">
      <c r="C25" s="10"/>
    </row>
    <row r="26" spans="2:8" x14ac:dyDescent="0.3">
      <c r="C26" s="4"/>
    </row>
    <row r="27" spans="2:8" x14ac:dyDescent="0.3">
      <c r="C27" s="4"/>
    </row>
  </sheetData>
  <mergeCells count="5">
    <mergeCell ref="B5:B10"/>
    <mergeCell ref="D12:H12"/>
    <mergeCell ref="B16:B20"/>
    <mergeCell ref="D22:H22"/>
    <mergeCell ref="B1:I1"/>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3" id="{3C8C0185-E11E-4E94-944E-7194C629FCBA}">
            <xm:f>IF($C5=Assessment!$C$10,D$11=Assessment!$C$6)</xm:f>
            <x14:dxf>
              <fill>
                <patternFill>
                  <bgColor rgb="FFFFFF00"/>
                </patternFill>
              </fill>
              <border>
                <left style="thin">
                  <color rgb="FFFF0000"/>
                </left>
                <right style="thin">
                  <color rgb="FFFF0000"/>
                </right>
                <top style="thin">
                  <color rgb="FFFF0000"/>
                </top>
                <bottom style="thin">
                  <color rgb="FFFF0000"/>
                </bottom>
                <vertical/>
                <horizontal/>
              </border>
            </x14:dxf>
          </x14:cfRule>
          <xm:sqref>D5:H10</xm:sqref>
        </x14:conditionalFormatting>
        <x14:conditionalFormatting xmlns:xm="http://schemas.microsoft.com/office/excel/2006/main">
          <x14:cfRule type="expression" priority="1" id="{C2B16FE8-1E2F-4B60-8555-A227C5F9D9B6}">
            <xm:f>IF($C16=Assessment!$C$22,D$21=Assessment!$C$16)</xm:f>
            <x14:dxf>
              <fill>
                <patternFill>
                  <bgColor rgb="FFFFFF00"/>
                </patternFill>
              </fill>
              <border>
                <left style="thin">
                  <color rgb="FFFF0000"/>
                </left>
                <right style="thin">
                  <color rgb="FFFF0000"/>
                </right>
                <top style="thin">
                  <color rgb="FFFF0000"/>
                </top>
                <bottom style="thin">
                  <color rgb="FFFF0000"/>
                </bottom>
                <vertical/>
                <horizontal/>
              </border>
            </x14:dxf>
          </x14:cfRule>
          <xm:sqref>D16:H20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topLeftCell="A31" workbookViewId="0">
      <selection activeCell="B1" sqref="B1:I1"/>
    </sheetView>
  </sheetViews>
  <sheetFormatPr defaultRowHeight="14.4" x14ac:dyDescent="0.3"/>
  <cols>
    <col min="3" max="3" width="12.5546875" style="6" bestFit="1" customWidth="1"/>
    <col min="4" max="6" width="13.6640625" customWidth="1"/>
    <col min="7" max="7" width="15.44140625" customWidth="1"/>
    <col min="8" max="8" width="13.44140625" customWidth="1"/>
    <col min="12" max="12" width="9.109375" customWidth="1"/>
  </cols>
  <sheetData>
    <row r="1" spans="2:9" ht="15.6" x14ac:dyDescent="0.3">
      <c r="B1" s="83" t="s">
        <v>193</v>
      </c>
      <c r="C1" s="83"/>
      <c r="D1" s="83"/>
      <c r="E1" s="83"/>
      <c r="F1" s="83"/>
      <c r="G1" s="83"/>
      <c r="H1" s="83"/>
      <c r="I1" s="83"/>
    </row>
    <row r="3" spans="2:9" x14ac:dyDescent="0.3">
      <c r="D3" s="37" t="s">
        <v>120</v>
      </c>
      <c r="E3" s="37"/>
      <c r="F3" s="37"/>
      <c r="G3" s="37"/>
    </row>
    <row r="4" spans="2:9" x14ac:dyDescent="0.3">
      <c r="D4" s="37"/>
      <c r="E4" s="37"/>
      <c r="F4" s="37"/>
      <c r="G4" s="37"/>
    </row>
    <row r="5" spans="2:9" ht="15.6" x14ac:dyDescent="0.3">
      <c r="B5" s="85" t="s">
        <v>55</v>
      </c>
      <c r="C5" s="38" t="s">
        <v>71</v>
      </c>
      <c r="D5" s="39" t="s">
        <v>93</v>
      </c>
      <c r="E5" s="39" t="s">
        <v>93</v>
      </c>
      <c r="F5" s="39" t="s">
        <v>93</v>
      </c>
      <c r="G5" s="39" t="s">
        <v>78</v>
      </c>
      <c r="H5" s="39" t="s">
        <v>77</v>
      </c>
    </row>
    <row r="6" spans="2:9" ht="15.6" x14ac:dyDescent="0.3">
      <c r="B6" s="85"/>
      <c r="C6" s="38" t="s">
        <v>73</v>
      </c>
      <c r="D6" s="39" t="s">
        <v>93</v>
      </c>
      <c r="E6" s="39" t="s">
        <v>93</v>
      </c>
      <c r="F6" s="39" t="s">
        <v>78</v>
      </c>
      <c r="G6" s="39" t="s">
        <v>78</v>
      </c>
      <c r="H6" s="39" t="s">
        <v>77</v>
      </c>
    </row>
    <row r="7" spans="2:9" ht="15.6" x14ac:dyDescent="0.3">
      <c r="B7" s="85"/>
      <c r="C7" s="38" t="s">
        <v>70</v>
      </c>
      <c r="D7" s="39" t="s">
        <v>93</v>
      </c>
      <c r="E7" s="39" t="s">
        <v>78</v>
      </c>
      <c r="F7" s="39" t="s">
        <v>78</v>
      </c>
      <c r="G7" s="39" t="s">
        <v>78</v>
      </c>
      <c r="H7" s="39" t="s">
        <v>77</v>
      </c>
    </row>
    <row r="8" spans="2:9" ht="15.6" x14ac:dyDescent="0.3">
      <c r="B8" s="85"/>
      <c r="C8" s="38" t="s">
        <v>69</v>
      </c>
      <c r="D8" s="39" t="s">
        <v>78</v>
      </c>
      <c r="E8" s="39" t="s">
        <v>78</v>
      </c>
      <c r="F8" s="39" t="s">
        <v>78</v>
      </c>
      <c r="G8" s="39" t="s">
        <v>77</v>
      </c>
      <c r="H8" s="39" t="s">
        <v>77</v>
      </c>
    </row>
    <row r="9" spans="2:9" ht="15.6" x14ac:dyDescent="0.3">
      <c r="B9" s="85"/>
      <c r="C9" s="40" t="s">
        <v>68</v>
      </c>
      <c r="D9" s="39" t="s">
        <v>78</v>
      </c>
      <c r="E9" s="39" t="s">
        <v>77</v>
      </c>
      <c r="F9" s="39" t="s">
        <v>77</v>
      </c>
      <c r="G9" s="39" t="s">
        <v>77</v>
      </c>
      <c r="H9" s="39" t="s">
        <v>77</v>
      </c>
    </row>
    <row r="10" spans="2:9" ht="15.6" x14ac:dyDescent="0.3">
      <c r="B10" s="85"/>
      <c r="C10" s="38" t="s">
        <v>67</v>
      </c>
      <c r="D10" s="39" t="s">
        <v>96</v>
      </c>
      <c r="E10" s="39" t="s">
        <v>96</v>
      </c>
      <c r="F10" s="39" t="s">
        <v>96</v>
      </c>
      <c r="G10" s="39" t="s">
        <v>96</v>
      </c>
      <c r="H10" s="39" t="s">
        <v>96</v>
      </c>
    </row>
    <row r="11" spans="2:9" s="6" customFormat="1" x14ac:dyDescent="0.3">
      <c r="D11" s="38" t="s">
        <v>62</v>
      </c>
      <c r="E11" s="40" t="s">
        <v>63</v>
      </c>
      <c r="F11" s="38" t="s">
        <v>64</v>
      </c>
      <c r="G11" s="38" t="s">
        <v>65</v>
      </c>
      <c r="H11" s="38" t="s">
        <v>66</v>
      </c>
    </row>
    <row r="12" spans="2:9" x14ac:dyDescent="0.3">
      <c r="D12" s="82" t="s">
        <v>56</v>
      </c>
      <c r="E12" s="82"/>
      <c r="F12" s="82"/>
      <c r="G12" s="82"/>
      <c r="H12" s="82"/>
    </row>
    <row r="14" spans="2:9" x14ac:dyDescent="0.3">
      <c r="D14" s="37" t="s">
        <v>121</v>
      </c>
      <c r="E14" s="37"/>
      <c r="F14" s="37"/>
      <c r="G14" s="37"/>
    </row>
    <row r="15" spans="2:9" x14ac:dyDescent="0.3">
      <c r="D15" s="37"/>
      <c r="E15" s="37"/>
      <c r="F15" s="37"/>
      <c r="G15" s="37"/>
    </row>
    <row r="16" spans="2:9" ht="78" x14ac:dyDescent="0.3">
      <c r="B16" s="86" t="s">
        <v>106</v>
      </c>
      <c r="C16" s="42" t="str">
        <f>'Drop Down list'!I2</f>
        <v>&gt; 90%</v>
      </c>
      <c r="D16" s="41" t="s">
        <v>126</v>
      </c>
      <c r="E16" s="41" t="s">
        <v>126</v>
      </c>
      <c r="F16" s="41" t="s">
        <v>129</v>
      </c>
      <c r="G16" s="41" t="s">
        <v>130</v>
      </c>
      <c r="H16" s="41" t="s">
        <v>130</v>
      </c>
    </row>
    <row r="17" spans="2:8" ht="78" x14ac:dyDescent="0.3">
      <c r="B17" s="86"/>
      <c r="C17" s="42" t="str">
        <f>'Drop Down list'!I3</f>
        <v>75% - 90%</v>
      </c>
      <c r="D17" s="41" t="s">
        <v>126</v>
      </c>
      <c r="E17" s="41" t="s">
        <v>127</v>
      </c>
      <c r="F17" s="41" t="s">
        <v>129</v>
      </c>
      <c r="G17" s="41" t="s">
        <v>129</v>
      </c>
      <c r="H17" s="41" t="s">
        <v>130</v>
      </c>
    </row>
    <row r="18" spans="2:8" ht="78" x14ac:dyDescent="0.3">
      <c r="B18" s="86"/>
      <c r="C18" s="42" t="str">
        <f>'Drop Down list'!I4</f>
        <v>50% - 75%</v>
      </c>
      <c r="D18" s="41" t="s">
        <v>125</v>
      </c>
      <c r="E18" s="41" t="s">
        <v>127</v>
      </c>
      <c r="F18" s="41" t="s">
        <v>126</v>
      </c>
      <c r="G18" s="41" t="s">
        <v>129</v>
      </c>
      <c r="H18" s="41" t="s">
        <v>129</v>
      </c>
    </row>
    <row r="19" spans="2:8" ht="78" x14ac:dyDescent="0.3">
      <c r="B19" s="86"/>
      <c r="C19" s="42" t="str">
        <f>'Drop Down list'!I5</f>
        <v>25% - 50%</v>
      </c>
      <c r="D19" s="41" t="s">
        <v>124</v>
      </c>
      <c r="E19" s="41" t="s">
        <v>128</v>
      </c>
      <c r="F19" s="41" t="s">
        <v>128</v>
      </c>
      <c r="G19" s="41" t="s">
        <v>131</v>
      </c>
      <c r="H19" s="41" t="s">
        <v>132</v>
      </c>
    </row>
    <row r="20" spans="2:8" ht="78" x14ac:dyDescent="0.3">
      <c r="B20" s="86"/>
      <c r="C20" s="42" t="str">
        <f>'Drop Down list'!I6</f>
        <v>&lt; 25%</v>
      </c>
      <c r="D20" s="41" t="s">
        <v>124</v>
      </c>
      <c r="E20" s="41" t="s">
        <v>124</v>
      </c>
      <c r="F20" s="41" t="s">
        <v>126</v>
      </c>
      <c r="G20" s="41" t="s">
        <v>126</v>
      </c>
      <c r="H20" s="41" t="s">
        <v>126</v>
      </c>
    </row>
    <row r="21" spans="2:8" x14ac:dyDescent="0.3">
      <c r="B21" s="6"/>
      <c r="D21" s="40" t="str">
        <f>Indexes!B23</f>
        <v>&lt; 0.10</v>
      </c>
      <c r="E21" s="40" t="str">
        <f>Indexes!B24</f>
        <v>0.10 - 0.25</v>
      </c>
      <c r="F21" s="40" t="str">
        <f>Indexes!B25</f>
        <v>0.25 - 0.50</v>
      </c>
      <c r="G21" s="40" t="str">
        <f>Indexes!B26</f>
        <v>0.50 - 1.00</v>
      </c>
      <c r="H21" s="40" t="str">
        <f>Indexes!B27</f>
        <v xml:space="preserve">&gt; 1.0 </v>
      </c>
    </row>
    <row r="22" spans="2:8" x14ac:dyDescent="0.3">
      <c r="D22" s="82" t="s">
        <v>97</v>
      </c>
      <c r="E22" s="82"/>
      <c r="F22" s="82"/>
      <c r="G22" s="82"/>
      <c r="H22" s="82"/>
    </row>
    <row r="24" spans="2:8" x14ac:dyDescent="0.3">
      <c r="C24" s="4"/>
    </row>
    <row r="25" spans="2:8" x14ac:dyDescent="0.3">
      <c r="C25" s="10"/>
    </row>
    <row r="26" spans="2:8" x14ac:dyDescent="0.3">
      <c r="C26" s="4"/>
    </row>
    <row r="27" spans="2:8" x14ac:dyDescent="0.3">
      <c r="C27" s="4"/>
    </row>
  </sheetData>
  <mergeCells count="5">
    <mergeCell ref="B1:I1"/>
    <mergeCell ref="B5:B10"/>
    <mergeCell ref="D12:H12"/>
    <mergeCell ref="B16:B20"/>
    <mergeCell ref="D22:H22"/>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3" id="{71DFCCB5-0B5C-4CF6-B6FE-6E94E6C57DED}">
            <xm:f>IF($C5=Assessment!$C$11,D$11=Assessment!$C$6)</xm:f>
            <x14:dxf>
              <fill>
                <patternFill>
                  <bgColor rgb="FFFFFF00"/>
                </patternFill>
              </fill>
              <border>
                <left style="thin">
                  <color rgb="FFFF0000"/>
                </left>
                <right style="thin">
                  <color rgb="FFFF0000"/>
                </right>
                <top style="thin">
                  <color rgb="FFFF0000"/>
                </top>
                <bottom style="thin">
                  <color rgb="FFFF0000"/>
                </bottom>
                <vertical/>
                <horizontal/>
              </border>
            </x14:dxf>
          </x14:cfRule>
          <xm:sqref>D5:H10</xm:sqref>
        </x14:conditionalFormatting>
        <x14:conditionalFormatting xmlns:xm="http://schemas.microsoft.com/office/excel/2006/main">
          <x14:cfRule type="expression" priority="1" id="{D8D687BB-F60F-40CF-A8A6-50A8D89C5030}">
            <xm:f>IF($C16=Assessment!$C$23,D$21=Assessment!$C$17)</xm:f>
            <x14:dxf>
              <fill>
                <patternFill>
                  <bgColor rgb="FFFFFF00"/>
                </patternFill>
              </fill>
              <border>
                <left style="thin">
                  <color rgb="FFFF0000"/>
                </left>
                <right style="thin">
                  <color rgb="FFFF0000"/>
                </right>
                <top style="thin">
                  <color rgb="FFFF0000"/>
                </top>
                <bottom style="thin">
                  <color rgb="FFFF0000"/>
                </bottom>
                <vertical/>
                <horizontal/>
              </border>
            </x14:dxf>
          </x14:cfRule>
          <xm:sqref>D16:H20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workbookViewId="0">
      <selection activeCell="B2" sqref="B2"/>
    </sheetView>
  </sheetViews>
  <sheetFormatPr defaultRowHeight="14.4" x14ac:dyDescent="0.3"/>
  <cols>
    <col min="3" max="3" width="12.5546875" style="6" bestFit="1" customWidth="1"/>
    <col min="4" max="6" width="13.6640625" customWidth="1"/>
    <col min="7" max="7" width="15.44140625" customWidth="1"/>
    <col min="8" max="8" width="15.109375" customWidth="1"/>
    <col min="12" max="12" width="9.109375" customWidth="1"/>
  </cols>
  <sheetData>
    <row r="1" spans="2:9" ht="15.6" x14ac:dyDescent="0.3">
      <c r="B1" s="83" t="s">
        <v>196</v>
      </c>
      <c r="C1" s="83"/>
      <c r="D1" s="83"/>
      <c r="E1" s="83"/>
      <c r="F1" s="83"/>
      <c r="G1" s="83"/>
      <c r="H1" s="83"/>
      <c r="I1" s="83"/>
    </row>
    <row r="3" spans="2:9" x14ac:dyDescent="0.3">
      <c r="D3" s="37" t="s">
        <v>133</v>
      </c>
      <c r="E3" s="37"/>
      <c r="F3" s="37"/>
      <c r="G3" s="37"/>
    </row>
    <row r="4" spans="2:9" x14ac:dyDescent="0.3">
      <c r="D4" s="37"/>
      <c r="E4" s="37"/>
      <c r="F4" s="37"/>
      <c r="G4" s="37"/>
    </row>
    <row r="5" spans="2:9" ht="15.6" x14ac:dyDescent="0.3">
      <c r="B5" s="85" t="s">
        <v>55</v>
      </c>
      <c r="C5" s="38" t="s">
        <v>71</v>
      </c>
      <c r="D5" s="39" t="s">
        <v>93</v>
      </c>
      <c r="E5" s="39" t="s">
        <v>93</v>
      </c>
      <c r="F5" s="39" t="s">
        <v>93</v>
      </c>
      <c r="G5" s="39" t="s">
        <v>78</v>
      </c>
      <c r="H5" s="39" t="s">
        <v>77</v>
      </c>
    </row>
    <row r="6" spans="2:9" ht="15.6" x14ac:dyDescent="0.3">
      <c r="B6" s="85"/>
      <c r="C6" s="38" t="s">
        <v>73</v>
      </c>
      <c r="D6" s="39" t="s">
        <v>93</v>
      </c>
      <c r="E6" s="39" t="s">
        <v>93</v>
      </c>
      <c r="F6" s="39" t="s">
        <v>78</v>
      </c>
      <c r="G6" s="39" t="s">
        <v>78</v>
      </c>
      <c r="H6" s="39" t="s">
        <v>77</v>
      </c>
    </row>
    <row r="7" spans="2:9" ht="15.6" x14ac:dyDescent="0.3">
      <c r="B7" s="85"/>
      <c r="C7" s="38" t="s">
        <v>70</v>
      </c>
      <c r="D7" s="39" t="s">
        <v>93</v>
      </c>
      <c r="E7" s="39" t="s">
        <v>78</v>
      </c>
      <c r="F7" s="39" t="s">
        <v>78</v>
      </c>
      <c r="G7" s="39" t="s">
        <v>78</v>
      </c>
      <c r="H7" s="39" t="s">
        <v>77</v>
      </c>
    </row>
    <row r="8" spans="2:9" ht="15.6" x14ac:dyDescent="0.3">
      <c r="B8" s="85"/>
      <c r="C8" s="38" t="s">
        <v>69</v>
      </c>
      <c r="D8" s="39" t="s">
        <v>78</v>
      </c>
      <c r="E8" s="39" t="s">
        <v>78</v>
      </c>
      <c r="F8" s="39" t="s">
        <v>78</v>
      </c>
      <c r="G8" s="39" t="s">
        <v>77</v>
      </c>
      <c r="H8" s="39" t="s">
        <v>77</v>
      </c>
    </row>
    <row r="9" spans="2:9" ht="15.6" x14ac:dyDescent="0.3">
      <c r="B9" s="85"/>
      <c r="C9" s="40" t="s">
        <v>68</v>
      </c>
      <c r="D9" s="39" t="s">
        <v>78</v>
      </c>
      <c r="E9" s="39" t="s">
        <v>77</v>
      </c>
      <c r="F9" s="39" t="s">
        <v>77</v>
      </c>
      <c r="G9" s="39" t="s">
        <v>77</v>
      </c>
      <c r="H9" s="39" t="s">
        <v>77</v>
      </c>
    </row>
    <row r="10" spans="2:9" ht="15.6" x14ac:dyDescent="0.3">
      <c r="B10" s="85"/>
      <c r="C10" s="38" t="s">
        <v>67</v>
      </c>
      <c r="D10" s="39" t="s">
        <v>96</v>
      </c>
      <c r="E10" s="39" t="s">
        <v>96</v>
      </c>
      <c r="F10" s="39" t="s">
        <v>96</v>
      </c>
      <c r="G10" s="39" t="s">
        <v>96</v>
      </c>
      <c r="H10" s="39" t="s">
        <v>96</v>
      </c>
    </row>
    <row r="11" spans="2:9" s="6" customFormat="1" x14ac:dyDescent="0.3">
      <c r="D11" s="38" t="s">
        <v>62</v>
      </c>
      <c r="E11" s="40" t="s">
        <v>63</v>
      </c>
      <c r="F11" s="38" t="s">
        <v>64</v>
      </c>
      <c r="G11" s="38" t="s">
        <v>65</v>
      </c>
      <c r="H11" s="38" t="s">
        <v>66</v>
      </c>
    </row>
    <row r="12" spans="2:9" x14ac:dyDescent="0.3">
      <c r="D12" s="82" t="s">
        <v>56</v>
      </c>
      <c r="E12" s="82"/>
      <c r="F12" s="82"/>
      <c r="G12" s="82"/>
      <c r="H12" s="82"/>
    </row>
    <row r="14" spans="2:9" x14ac:dyDescent="0.3">
      <c r="D14" s="37" t="s">
        <v>134</v>
      </c>
      <c r="E14" s="37"/>
      <c r="F14" s="37"/>
      <c r="G14" s="37"/>
    </row>
    <row r="15" spans="2:9" x14ac:dyDescent="0.3">
      <c r="D15" s="37"/>
      <c r="E15" s="37"/>
      <c r="F15" s="37"/>
      <c r="G15" s="37"/>
    </row>
    <row r="16" spans="2:9" ht="93.6" x14ac:dyDescent="0.3">
      <c r="B16" s="86" t="s">
        <v>106</v>
      </c>
      <c r="C16" s="42" t="str">
        <f>'Drop Down list'!I2</f>
        <v>&gt; 90%</v>
      </c>
      <c r="D16" s="41" t="s">
        <v>135</v>
      </c>
      <c r="E16" s="41" t="s">
        <v>136</v>
      </c>
      <c r="F16" s="41" t="s">
        <v>137</v>
      </c>
      <c r="G16" s="41" t="s">
        <v>138</v>
      </c>
      <c r="H16" s="41" t="s">
        <v>138</v>
      </c>
    </row>
    <row r="17" spans="2:8" ht="93.6" x14ac:dyDescent="0.3">
      <c r="B17" s="86"/>
      <c r="C17" s="42" t="str">
        <f>'Drop Down list'!I3</f>
        <v>75% - 90%</v>
      </c>
      <c r="D17" s="41" t="s">
        <v>140</v>
      </c>
      <c r="E17" s="41" t="s">
        <v>144</v>
      </c>
      <c r="F17" s="41" t="s">
        <v>137</v>
      </c>
      <c r="G17" s="41" t="s">
        <v>137</v>
      </c>
      <c r="H17" s="41" t="s">
        <v>138</v>
      </c>
    </row>
    <row r="18" spans="2:8" ht="93.6" x14ac:dyDescent="0.3">
      <c r="B18" s="86"/>
      <c r="C18" s="42" t="str">
        <f>'Drop Down list'!I4</f>
        <v>50% - 75%</v>
      </c>
      <c r="D18" s="41" t="s">
        <v>145</v>
      </c>
      <c r="E18" s="41" t="s">
        <v>144</v>
      </c>
      <c r="F18" s="41" t="s">
        <v>140</v>
      </c>
      <c r="G18" s="41" t="s">
        <v>137</v>
      </c>
      <c r="H18" s="41" t="s">
        <v>137</v>
      </c>
    </row>
    <row r="19" spans="2:8" ht="93.6" x14ac:dyDescent="0.3">
      <c r="B19" s="86"/>
      <c r="C19" s="42" t="str">
        <f>'Drop Down list'!I5</f>
        <v>25% - 50%</v>
      </c>
      <c r="D19" s="41" t="s">
        <v>141</v>
      </c>
      <c r="E19" s="41" t="s">
        <v>142</v>
      </c>
      <c r="F19" s="41" t="s">
        <v>142</v>
      </c>
      <c r="G19" s="41" t="s">
        <v>143</v>
      </c>
      <c r="H19" s="41" t="s">
        <v>139</v>
      </c>
    </row>
    <row r="20" spans="2:8" ht="93.6" x14ac:dyDescent="0.3">
      <c r="B20" s="86"/>
      <c r="C20" s="42" t="str">
        <f>'Drop Down list'!I6</f>
        <v>&lt; 25%</v>
      </c>
      <c r="D20" s="41" t="s">
        <v>141</v>
      </c>
      <c r="E20" s="41" t="s">
        <v>141</v>
      </c>
      <c r="F20" s="41" t="s">
        <v>140</v>
      </c>
      <c r="G20" s="41" t="s">
        <v>140</v>
      </c>
      <c r="H20" s="41" t="s">
        <v>140</v>
      </c>
    </row>
    <row r="21" spans="2:8" x14ac:dyDescent="0.3">
      <c r="B21" s="6"/>
      <c r="D21" s="40" t="str">
        <f>Indexes!B23</f>
        <v>&lt; 0.10</v>
      </c>
      <c r="E21" s="40" t="str">
        <f>Indexes!B24</f>
        <v>0.10 - 0.25</v>
      </c>
      <c r="F21" s="40" t="str">
        <f>Indexes!B25</f>
        <v>0.25 - 0.50</v>
      </c>
      <c r="G21" s="40" t="str">
        <f>Indexes!B26</f>
        <v>0.50 - 1.00</v>
      </c>
      <c r="H21" s="40" t="str">
        <f>Indexes!B27</f>
        <v xml:space="preserve">&gt; 1.0 </v>
      </c>
    </row>
    <row r="22" spans="2:8" x14ac:dyDescent="0.3">
      <c r="D22" s="82" t="s">
        <v>97</v>
      </c>
      <c r="E22" s="82"/>
      <c r="F22" s="82"/>
      <c r="G22" s="82"/>
      <c r="H22" s="82"/>
    </row>
    <row r="24" spans="2:8" x14ac:dyDescent="0.3">
      <c r="C24" s="4"/>
    </row>
    <row r="25" spans="2:8" x14ac:dyDescent="0.3">
      <c r="C25" s="10"/>
    </row>
    <row r="26" spans="2:8" x14ac:dyDescent="0.3">
      <c r="C26" s="4"/>
    </row>
    <row r="27" spans="2:8" x14ac:dyDescent="0.3">
      <c r="C27" s="4"/>
    </row>
  </sheetData>
  <mergeCells count="5">
    <mergeCell ref="B5:B10"/>
    <mergeCell ref="D12:H12"/>
    <mergeCell ref="B16:B20"/>
    <mergeCell ref="D22:H22"/>
    <mergeCell ref="B1:I1"/>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 id="{FFAC3A6C-358E-4667-84AE-F1B9A15E16A0}">
            <xm:f>IF($C5=Assessment!$C$12,D$11=Assessment!$C$6)</xm:f>
            <x14:dxf>
              <fill>
                <patternFill>
                  <bgColor rgb="FFFFFF00"/>
                </patternFill>
              </fill>
              <border>
                <left style="thin">
                  <color rgb="FFFF0000"/>
                </left>
                <right style="thin">
                  <color rgb="FFFF0000"/>
                </right>
                <top style="thin">
                  <color rgb="FFFF0000"/>
                </top>
                <bottom style="thin">
                  <color rgb="FFFF0000"/>
                </bottom>
                <vertical/>
                <horizontal/>
              </border>
            </x14:dxf>
          </x14:cfRule>
          <xm:sqref>D5:H10</xm:sqref>
        </x14:conditionalFormatting>
        <x14:conditionalFormatting xmlns:xm="http://schemas.microsoft.com/office/excel/2006/main">
          <x14:cfRule type="expression" priority="1" id="{7D6214B8-AA07-46FB-8E83-1A9561B5E830}">
            <xm:f>IF($C16=Assessment!$C$24,D$21=Assessment!$C$18)</xm:f>
            <x14:dxf>
              <fill>
                <patternFill>
                  <bgColor rgb="FFFFFF00"/>
                </patternFill>
              </fill>
              <border>
                <left style="thin">
                  <color rgb="FFFF0000"/>
                </left>
                <right style="thin">
                  <color rgb="FFFF0000"/>
                </right>
                <top style="thin">
                  <color rgb="FFFF0000"/>
                </top>
                <bottom style="thin">
                  <color rgb="FFFF0000"/>
                </bottom>
                <vertical/>
                <horizontal/>
              </border>
            </x14:dxf>
          </x14:cfRule>
          <xm:sqref>D16:H20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0"/>
  <sheetViews>
    <sheetView workbookViewId="0">
      <selection activeCell="E23" sqref="E23"/>
    </sheetView>
  </sheetViews>
  <sheetFormatPr defaultRowHeight="14.4" x14ac:dyDescent="0.3"/>
  <cols>
    <col min="2" max="2" width="23.6640625" bestFit="1" customWidth="1"/>
    <col min="3" max="3" width="15.5546875" style="49" customWidth="1"/>
    <col min="4" max="4" width="13.44140625" style="49" customWidth="1"/>
    <col min="5" max="6" width="12.44140625" style="49" customWidth="1"/>
  </cols>
  <sheetData>
    <row r="1" spans="1:6" x14ac:dyDescent="0.3">
      <c r="A1" s="2"/>
      <c r="B1" s="1"/>
      <c r="C1" s="3"/>
    </row>
    <row r="2" spans="1:6" x14ac:dyDescent="0.3">
      <c r="B2" s="52" t="s">
        <v>168</v>
      </c>
      <c r="C2" s="50" t="str">
        <f>'Drop Down list'!$F$5</f>
        <v>Core Urban</v>
      </c>
      <c r="D2" s="50" t="str">
        <f>'Drop Down list'!$F$4</f>
        <v xml:space="preserve">Urban  </v>
      </c>
      <c r="E2" s="50" t="str">
        <f>'Drop Down list'!$F$3</f>
        <v>Sub-urban</v>
      </c>
      <c r="F2" s="50" t="str">
        <f>'Drop Down list'!$F$2</f>
        <v>Greenfield</v>
      </c>
    </row>
    <row r="3" spans="1:6" ht="28.8" x14ac:dyDescent="0.3">
      <c r="B3" s="51" t="str">
        <f>'Drop Down list'!$J$2</f>
        <v>Single Line Station</v>
      </c>
      <c r="C3" s="57" t="s">
        <v>78</v>
      </c>
      <c r="D3" s="57" t="s">
        <v>172</v>
      </c>
      <c r="E3" s="57" t="s">
        <v>172</v>
      </c>
      <c r="F3" s="57" t="s">
        <v>52</v>
      </c>
    </row>
    <row r="4" spans="1:6" ht="28.8" x14ac:dyDescent="0.3">
      <c r="B4" s="51" t="str">
        <f>'Drop Down list'!$J$3</f>
        <v>Core Transfer Station</v>
      </c>
      <c r="C4" s="57" t="s">
        <v>182</v>
      </c>
      <c r="D4" s="57" t="s">
        <v>184</v>
      </c>
      <c r="E4" s="57" t="s">
        <v>172</v>
      </c>
      <c r="F4" s="57" t="s">
        <v>52</v>
      </c>
    </row>
    <row r="5" spans="1:6" ht="43.2" x14ac:dyDescent="0.3">
      <c r="B5" s="51" t="str">
        <f>'Drop Down list'!$J$4</f>
        <v>Multi-modal hub</v>
      </c>
      <c r="C5" s="57" t="s">
        <v>182</v>
      </c>
      <c r="D5" s="57" t="s">
        <v>182</v>
      </c>
      <c r="E5" s="57" t="s">
        <v>52</v>
      </c>
      <c r="F5" s="57" t="s">
        <v>172</v>
      </c>
    </row>
    <row r="7" spans="1:6" x14ac:dyDescent="0.3">
      <c r="B7" s="53" t="s">
        <v>170</v>
      </c>
      <c r="C7" s="56" t="str">
        <f>'Drop Down list'!$F$5</f>
        <v>Core Urban</v>
      </c>
      <c r="D7" s="50" t="str">
        <f>'Drop Down list'!$F$4</f>
        <v xml:space="preserve">Urban  </v>
      </c>
      <c r="E7" s="50" t="str">
        <f>'Drop Down list'!$F$3</f>
        <v>Sub-urban</v>
      </c>
      <c r="F7" s="50" t="str">
        <f>'Drop Down list'!$F$2</f>
        <v>Greenfield</v>
      </c>
    </row>
    <row r="8" spans="1:6" ht="28.8" x14ac:dyDescent="0.3">
      <c r="B8" s="51" t="str">
        <f>'Drop Down list'!$J$2</f>
        <v>Single Line Station</v>
      </c>
      <c r="C8" s="56" t="s">
        <v>180</v>
      </c>
      <c r="D8" s="56" t="s">
        <v>52</v>
      </c>
      <c r="E8" s="56" t="s">
        <v>181</v>
      </c>
      <c r="F8" s="56" t="s">
        <v>181</v>
      </c>
    </row>
    <row r="9" spans="1:6" ht="43.2" x14ac:dyDescent="0.3">
      <c r="B9" s="51" t="str">
        <f>'Drop Down list'!$J$3</f>
        <v>Core Transfer Station</v>
      </c>
      <c r="C9" s="56" t="s">
        <v>172</v>
      </c>
      <c r="D9" s="56" t="s">
        <v>180</v>
      </c>
      <c r="E9" s="56" t="s">
        <v>182</v>
      </c>
      <c r="F9" s="56" t="s">
        <v>181</v>
      </c>
    </row>
    <row r="10" spans="1:6" ht="43.2" x14ac:dyDescent="0.3">
      <c r="B10" s="51" t="str">
        <f>'Drop Down list'!$J$4</f>
        <v>Multi-modal hub</v>
      </c>
      <c r="C10" s="56" t="s">
        <v>172</v>
      </c>
      <c r="D10" s="56" t="s">
        <v>172</v>
      </c>
      <c r="E10" s="56" t="s">
        <v>52</v>
      </c>
      <c r="F10" s="56" t="s">
        <v>182</v>
      </c>
    </row>
    <row r="12" spans="1:6" x14ac:dyDescent="0.3">
      <c r="B12" s="54" t="s">
        <v>169</v>
      </c>
      <c r="C12" s="56" t="str">
        <f>'Drop Down list'!$F$5</f>
        <v>Core Urban</v>
      </c>
      <c r="D12" s="56" t="str">
        <f>'Drop Down list'!$F$4</f>
        <v xml:space="preserve">Urban  </v>
      </c>
      <c r="E12" s="56" t="str">
        <f>'Drop Down list'!$F$3</f>
        <v>Sub-urban</v>
      </c>
      <c r="F12" s="56" t="str">
        <f>'Drop Down list'!$F$2</f>
        <v>Greenfield</v>
      </c>
    </row>
    <row r="13" spans="1:6" ht="57.6" x14ac:dyDescent="0.3">
      <c r="B13" s="51" t="str">
        <f>'Drop Down list'!$J$2</f>
        <v>Single Line Station</v>
      </c>
      <c r="C13" s="57" t="s">
        <v>177</v>
      </c>
      <c r="D13" s="57" t="s">
        <v>53</v>
      </c>
      <c r="E13" s="57" t="s">
        <v>179</v>
      </c>
      <c r="F13" s="57" t="s">
        <v>178</v>
      </c>
    </row>
    <row r="14" spans="1:6" ht="57.6" x14ac:dyDescent="0.3">
      <c r="B14" s="51" t="str">
        <f>'Drop Down list'!$J$3</f>
        <v>Core Transfer Station</v>
      </c>
      <c r="C14" s="57" t="s">
        <v>176</v>
      </c>
      <c r="D14" s="57" t="s">
        <v>53</v>
      </c>
      <c r="E14" s="57" t="s">
        <v>53</v>
      </c>
      <c r="F14" s="57" t="s">
        <v>178</v>
      </c>
    </row>
    <row r="15" spans="1:6" ht="72" x14ac:dyDescent="0.3">
      <c r="B15" s="51" t="str">
        <f>'Drop Down list'!$J$4</f>
        <v>Multi-modal hub</v>
      </c>
      <c r="C15" s="57" t="s">
        <v>176</v>
      </c>
      <c r="D15" s="57" t="s">
        <v>177</v>
      </c>
      <c r="E15" s="57" t="s">
        <v>53</v>
      </c>
      <c r="F15" s="57" t="s">
        <v>179</v>
      </c>
    </row>
    <row r="17" spans="2:6" x14ac:dyDescent="0.3">
      <c r="B17" s="55" t="s">
        <v>171</v>
      </c>
      <c r="C17" s="56" t="str">
        <f>'Drop Down list'!$F$5</f>
        <v>Core Urban</v>
      </c>
      <c r="D17" s="56" t="str">
        <f>'Drop Down list'!$F$4</f>
        <v xml:space="preserve">Urban  </v>
      </c>
      <c r="E17" s="56" t="str">
        <f>'Drop Down list'!$F$3</f>
        <v>Sub-urban</v>
      </c>
      <c r="F17" s="56" t="str">
        <f>'Drop Down list'!$F$2</f>
        <v>Greenfield</v>
      </c>
    </row>
    <row r="18" spans="2:6" ht="28.8" x14ac:dyDescent="0.3">
      <c r="B18" s="51" t="str">
        <f>'Drop Down list'!$J$2</f>
        <v>Single Line Station</v>
      </c>
      <c r="C18" s="57" t="s">
        <v>172</v>
      </c>
      <c r="D18" s="57" t="s">
        <v>52</v>
      </c>
      <c r="E18" s="57" t="s">
        <v>181</v>
      </c>
      <c r="F18" s="57" t="s">
        <v>181</v>
      </c>
    </row>
    <row r="19" spans="2:6" ht="43.2" x14ac:dyDescent="0.3">
      <c r="B19" s="51" t="str">
        <f>'Drop Down list'!$J$3</f>
        <v>Core Transfer Station</v>
      </c>
      <c r="C19" s="57" t="s">
        <v>172</v>
      </c>
      <c r="D19" s="57" t="s">
        <v>180</v>
      </c>
      <c r="E19" s="57" t="s">
        <v>182</v>
      </c>
      <c r="F19" s="57" t="s">
        <v>181</v>
      </c>
    </row>
    <row r="20" spans="2:6" ht="43.2" x14ac:dyDescent="0.3">
      <c r="B20" s="51" t="str">
        <f>'Drop Down list'!$J$4</f>
        <v>Multi-modal hub</v>
      </c>
      <c r="C20" s="57" t="s">
        <v>172</v>
      </c>
      <c r="D20" s="57" t="s">
        <v>172</v>
      </c>
      <c r="E20" s="57" t="s">
        <v>52</v>
      </c>
      <c r="F20" s="57" t="s">
        <v>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9"/>
  <sheetViews>
    <sheetView topLeftCell="A16" zoomScaleNormal="100" workbookViewId="0">
      <selection activeCell="B9" sqref="B9"/>
    </sheetView>
  </sheetViews>
  <sheetFormatPr defaultRowHeight="14.4" x14ac:dyDescent="0.3"/>
  <cols>
    <col min="2" max="2" width="17" customWidth="1"/>
    <col min="3" max="3" width="25.5546875" bestFit="1" customWidth="1"/>
    <col min="4" max="4" width="10.6640625" hidden="1" customWidth="1"/>
    <col min="5" max="5" width="12.5546875" hidden="1" customWidth="1"/>
    <col min="6" max="6" width="18.109375" hidden="1" customWidth="1"/>
    <col min="7" max="7" width="19.109375" customWidth="1"/>
    <col min="8" max="8" width="17.33203125" bestFit="1" customWidth="1"/>
    <col min="9" max="9" width="12.6640625" customWidth="1"/>
    <col min="10" max="10" width="15.33203125" customWidth="1"/>
    <col min="11" max="11" width="7.5546875" bestFit="1" customWidth="1"/>
  </cols>
  <sheetData>
    <row r="1" spans="1:11" s="6" customFormat="1" ht="72" x14ac:dyDescent="0.3">
      <c r="A1" s="5" t="s">
        <v>12</v>
      </c>
      <c r="B1" s="6" t="s">
        <v>15</v>
      </c>
      <c r="C1" s="6" t="s">
        <v>16</v>
      </c>
      <c r="D1" s="6" t="s">
        <v>13</v>
      </c>
      <c r="E1" s="6" t="s">
        <v>14</v>
      </c>
      <c r="F1" s="8" t="s">
        <v>26</v>
      </c>
      <c r="G1" s="8" t="s">
        <v>27</v>
      </c>
      <c r="H1" s="8" t="s">
        <v>39</v>
      </c>
      <c r="I1" s="8" t="s">
        <v>38</v>
      </c>
    </row>
    <row r="2" spans="1:11" x14ac:dyDescent="0.3">
      <c r="A2" s="4">
        <v>1</v>
      </c>
      <c r="B2" t="s">
        <v>87</v>
      </c>
      <c r="C2" s="14" t="s">
        <v>86</v>
      </c>
      <c r="D2">
        <v>7590000</v>
      </c>
      <c r="E2">
        <v>3329</v>
      </c>
      <c r="F2" s="7">
        <f t="shared" ref="F2:F11" si="0">D2/(E2*247.1)</f>
        <v>9.2268877099922335</v>
      </c>
      <c r="G2" s="9">
        <f>D2/E2</f>
        <v>2279.9639531390808</v>
      </c>
      <c r="H2">
        <v>4031</v>
      </c>
      <c r="I2">
        <v>1900</v>
      </c>
      <c r="K2" s="17"/>
    </row>
    <row r="3" spans="1:11" x14ac:dyDescent="0.3">
      <c r="A3" s="4">
        <v>2</v>
      </c>
      <c r="B3" t="s">
        <v>17</v>
      </c>
      <c r="C3" s="14" t="s">
        <v>25</v>
      </c>
      <c r="D3">
        <v>16700000</v>
      </c>
      <c r="E3">
        <v>1484</v>
      </c>
      <c r="F3" s="7">
        <f t="shared" si="0"/>
        <v>45.541761522611083</v>
      </c>
      <c r="G3" s="9">
        <f t="shared" ref="G3:G11" si="1">D3/E3</f>
        <v>11253.369272237196</v>
      </c>
      <c r="H3">
        <v>5077</v>
      </c>
      <c r="I3">
        <v>1900</v>
      </c>
    </row>
    <row r="4" spans="1:11" x14ac:dyDescent="0.3">
      <c r="A4" s="4">
        <v>3</v>
      </c>
      <c r="B4" t="s">
        <v>90</v>
      </c>
      <c r="C4" s="14" t="s">
        <v>85</v>
      </c>
      <c r="D4">
        <v>4291577</v>
      </c>
      <c r="E4">
        <v>5802</v>
      </c>
      <c r="F4" s="7">
        <f t="shared" si="0"/>
        <v>2.9934116133219111</v>
      </c>
      <c r="G4" s="9">
        <f t="shared" si="1"/>
        <v>739.67200965184418</v>
      </c>
      <c r="H4">
        <v>21779</v>
      </c>
      <c r="I4">
        <v>2000</v>
      </c>
    </row>
    <row r="5" spans="1:11" x14ac:dyDescent="0.3">
      <c r="A5" s="4">
        <v>4</v>
      </c>
      <c r="B5" t="s">
        <v>88</v>
      </c>
      <c r="C5" s="14" t="s">
        <v>19</v>
      </c>
      <c r="D5">
        <v>11000000</v>
      </c>
      <c r="E5">
        <v>2050</v>
      </c>
      <c r="F5" s="7">
        <f t="shared" si="0"/>
        <v>21.715312256319649</v>
      </c>
      <c r="G5" s="9">
        <f t="shared" si="1"/>
        <v>5365.8536585365855</v>
      </c>
      <c r="H5">
        <v>27199</v>
      </c>
      <c r="I5">
        <v>9900</v>
      </c>
    </row>
    <row r="6" spans="1:11" x14ac:dyDescent="0.3">
      <c r="A6" s="4">
        <v>5</v>
      </c>
      <c r="B6" t="s">
        <v>88</v>
      </c>
      <c r="C6" s="14" t="s">
        <v>18</v>
      </c>
      <c r="D6">
        <v>11547491</v>
      </c>
      <c r="E6">
        <v>3843</v>
      </c>
      <c r="F6" s="7">
        <f t="shared" si="0"/>
        <v>12.160305971333564</v>
      </c>
      <c r="G6" s="9">
        <f t="shared" si="1"/>
        <v>3004.8116055165237</v>
      </c>
      <c r="H6">
        <v>24311</v>
      </c>
      <c r="I6">
        <v>3000</v>
      </c>
    </row>
    <row r="7" spans="1:11" x14ac:dyDescent="0.3">
      <c r="A7" s="4">
        <v>6</v>
      </c>
      <c r="B7" t="s">
        <v>88</v>
      </c>
      <c r="C7" s="14" t="s">
        <v>20</v>
      </c>
      <c r="D7">
        <v>9860000</v>
      </c>
      <c r="E7">
        <v>605.20000000000005</v>
      </c>
      <c r="F7" s="7">
        <f t="shared" si="0"/>
        <v>65.933366375801995</v>
      </c>
      <c r="G7" s="9">
        <f t="shared" si="1"/>
        <v>16292.134831460673</v>
      </c>
      <c r="H7">
        <v>42793</v>
      </c>
      <c r="I7">
        <v>9000</v>
      </c>
    </row>
    <row r="8" spans="1:11" x14ac:dyDescent="0.3">
      <c r="A8" s="4">
        <v>7</v>
      </c>
      <c r="B8" t="s">
        <v>84</v>
      </c>
      <c r="C8" s="14" t="s">
        <v>21</v>
      </c>
      <c r="D8">
        <v>8850000</v>
      </c>
      <c r="E8">
        <v>1485</v>
      </c>
      <c r="F8" s="7">
        <f t="shared" si="0"/>
        <v>24.118154429769159</v>
      </c>
      <c r="G8" s="9">
        <f t="shared" si="1"/>
        <v>5959.5959595959594</v>
      </c>
      <c r="H8">
        <v>19665</v>
      </c>
      <c r="I8">
        <v>1900</v>
      </c>
    </row>
    <row r="9" spans="1:11" x14ac:dyDescent="0.3">
      <c r="A9" s="4">
        <v>8</v>
      </c>
      <c r="B9" t="s">
        <v>90</v>
      </c>
      <c r="C9" s="14" t="s">
        <v>22</v>
      </c>
      <c r="D9">
        <v>5150000</v>
      </c>
      <c r="E9">
        <v>641</v>
      </c>
      <c r="F9" s="7">
        <f t="shared" si="0"/>
        <v>32.514453147935711</v>
      </c>
      <c r="G9" s="9">
        <f t="shared" si="1"/>
        <v>8034.3213728549144</v>
      </c>
      <c r="H9">
        <v>22495</v>
      </c>
      <c r="I9">
        <v>2500</v>
      </c>
    </row>
    <row r="10" spans="1:11" x14ac:dyDescent="0.3">
      <c r="A10" s="4">
        <v>9</v>
      </c>
      <c r="B10" t="s">
        <v>89</v>
      </c>
      <c r="C10" s="14" t="s">
        <v>23</v>
      </c>
      <c r="D10">
        <v>433688</v>
      </c>
      <c r="E10">
        <v>400</v>
      </c>
      <c r="F10" s="7">
        <f t="shared" si="0"/>
        <v>4.3877782274382842</v>
      </c>
      <c r="G10" s="9">
        <f t="shared" si="1"/>
        <v>1084.22</v>
      </c>
      <c r="H10">
        <v>15918</v>
      </c>
      <c r="I10">
        <v>2000</v>
      </c>
    </row>
    <row r="11" spans="1:11" x14ac:dyDescent="0.3">
      <c r="A11" s="4">
        <v>10</v>
      </c>
      <c r="B11" t="s">
        <v>89</v>
      </c>
      <c r="C11" s="14" t="s">
        <v>24</v>
      </c>
      <c r="D11">
        <v>957441</v>
      </c>
      <c r="E11">
        <v>335</v>
      </c>
      <c r="F11" s="7">
        <f t="shared" si="0"/>
        <v>11.566300428251298</v>
      </c>
      <c r="G11" s="9">
        <f t="shared" si="1"/>
        <v>2858.0328358208953</v>
      </c>
      <c r="H11">
        <v>18918</v>
      </c>
      <c r="I11">
        <v>900</v>
      </c>
    </row>
    <row r="12" spans="1:11" x14ac:dyDescent="0.3">
      <c r="A12" s="4"/>
    </row>
    <row r="13" spans="1:11" x14ac:dyDescent="0.3">
      <c r="A13" s="4"/>
    </row>
    <row r="14" spans="1:11" x14ac:dyDescent="0.3">
      <c r="A14" s="4"/>
    </row>
    <row r="15" spans="1:11" x14ac:dyDescent="0.3">
      <c r="A15" s="4"/>
    </row>
    <row r="16" spans="1:11"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4"/>
    </row>
    <row r="29" spans="1:1" x14ac:dyDescent="0.3">
      <c r="A29" s="4"/>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1D468DD5782F4AB155B1DC46DB5E1D" ma:contentTypeVersion="7" ma:contentTypeDescription="Create a new document." ma:contentTypeScope="" ma:versionID="f34ce0253df985b6c2ddf8de9da4d4f2">
  <xsd:schema xmlns:xsd="http://www.w3.org/2001/XMLSchema" xmlns:xs="http://www.w3.org/2001/XMLSchema" xmlns:p="http://schemas.microsoft.com/office/2006/metadata/properties" xmlns:ns2="4229906c-3310-4de0-b0a0-a4fb617b8f5c" xmlns:ns3="c8edd218-7aa5-40ac-a727-d0736bf267b0" targetNamespace="http://schemas.microsoft.com/office/2006/metadata/properties" ma:root="true" ma:fieldsID="77600f293973f8c9399d0df8e28a90c2" ns2:_="" ns3:_="">
    <xsd:import namespace="4229906c-3310-4de0-b0a0-a4fb617b8f5c"/>
    <xsd:import namespace="c8edd218-7aa5-40ac-a727-d0736bf267b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29906c-3310-4de0-b0a0-a4fb617b8f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edd218-7aa5-40ac-a727-d0736bf267b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8edd218-7aa5-40ac-a727-d0736bf267b0">
      <UserInfo>
        <DisplayName/>
        <AccountId xsi:nil="true"/>
        <AccountType/>
      </UserInfo>
    </SharedWithUsers>
  </documentManagement>
</p:properties>
</file>

<file path=customXml/itemProps1.xml><?xml version="1.0" encoding="utf-8"?>
<ds:datastoreItem xmlns:ds="http://schemas.openxmlformats.org/officeDocument/2006/customXml" ds:itemID="{5EB6205D-6978-4E4B-965A-D5D4513D0E76}"/>
</file>

<file path=customXml/itemProps2.xml><?xml version="1.0" encoding="utf-8"?>
<ds:datastoreItem xmlns:ds="http://schemas.openxmlformats.org/officeDocument/2006/customXml" ds:itemID="{D9A852D7-6DD8-40B0-B619-EE8B4DF37DEF}"/>
</file>

<file path=customXml/itemProps3.xml><?xml version="1.0" encoding="utf-8"?>
<ds:datastoreItem xmlns:ds="http://schemas.openxmlformats.org/officeDocument/2006/customXml" ds:itemID="{C69BA5F7-664A-40A5-8B7E-54D128DBC5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User Guide</vt:lpstr>
      <vt:lpstr>Dashboard</vt:lpstr>
      <vt:lpstr>Assessment</vt:lpstr>
      <vt:lpstr>Residential</vt:lpstr>
      <vt:lpstr>Retail</vt:lpstr>
      <vt:lpstr>Commercial</vt:lpstr>
      <vt:lpstr>Hospitality</vt:lpstr>
      <vt:lpstr>Ref. - Matrix</vt:lpstr>
      <vt:lpstr>Ref. - Case Cities</vt:lpstr>
      <vt:lpstr>Drop Down list</vt:lpstr>
      <vt:lpstr>Indexes</vt:lpstr>
    </vt:vector>
  </TitlesOfParts>
  <Company>IBI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Sumeet Sharma</dc:creator>
  <cp:lastModifiedBy>Zohra Mutabanna</cp:lastModifiedBy>
  <dcterms:created xsi:type="dcterms:W3CDTF">2018-07-01T12:35:08Z</dcterms:created>
  <dcterms:modified xsi:type="dcterms:W3CDTF">2018-10-15T11:50:02Z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0x010100381D468DD5782F4AB155B1DC46DB5E1D</vt:lpwstr>
  </property>
  <property fmtid="{D5CDD505-2E9C-101B-9397-08002B2CF9AE}" pid="3" name="Order">
    <vt:r8>4113600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ies>
</file>