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1.xml" ContentType="application/vnd.ms-office.chartcolorstyle+xml"/>
  <Override PartName="/xl/charts/style1.xml" ContentType="application/vnd.ms-office.chartstyle+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sharedStrings.xml" ContentType="application/vnd.openxmlformats-officedocument.spreadsheetml.sharedStrings+xml"/>
  <Override PartName="/xl/chartsheets/sheet1.xml" ContentType="application/vnd.openxmlformats-officedocument.spreadsheetml.chart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meet.sharma\Documents\IBI\PIP\WB TOD\Task 5 delivery\"/>
    </mc:Choice>
  </mc:AlternateContent>
  <bookViews>
    <workbookView xWindow="0" yWindow="0" windowWidth="20490" windowHeight="7155"/>
  </bookViews>
  <sheets>
    <sheet name="User Guide" sheetId="3" r:id="rId1"/>
    <sheet name="Cost Reference" sheetId="2" r:id="rId2"/>
    <sheet name="Cost Assessment" sheetId="6" r:id="rId3"/>
    <sheet name="Transit Cost References" sheetId="7" r:id="rId4"/>
    <sheet name="BRT" sheetId="11" r:id="rId5"/>
    <sheet name="LRT" sheetId="9" r:id="rId6"/>
    <sheet name="HRT" sheetId="10" r:id="rId7"/>
    <sheet name="Transport Prices" sheetId="4" r:id="rId8"/>
    <sheet name="Trans Price Chart" sheetId="5" r:id="rId9"/>
  </sheets>
  <externalReferences>
    <externalReference r:id="rId10"/>
  </externalReferences>
  <definedNames>
    <definedName name="Example">[1]Lists!$N$6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6" l="1"/>
  <c r="E12" i="6"/>
  <c r="D9" i="6"/>
  <c r="C10" i="6"/>
  <c r="D14" i="6"/>
  <c r="C14" i="6"/>
  <c r="F11" i="6"/>
  <c r="C7" i="7"/>
  <c r="C6" i="7"/>
  <c r="C5" i="7"/>
  <c r="C4" i="7"/>
  <c r="E4" i="7" s="1"/>
  <c r="C3" i="7"/>
  <c r="D7" i="7"/>
  <c r="E7" i="7" s="1"/>
  <c r="D6" i="7"/>
  <c r="D5" i="7"/>
  <c r="D4" i="7"/>
  <c r="D3" i="7"/>
  <c r="D2" i="7"/>
  <c r="C2" i="7"/>
  <c r="C1" i="7"/>
  <c r="E13" i="6"/>
  <c r="D13" i="6"/>
  <c r="C13" i="6"/>
  <c r="B13" i="6"/>
  <c r="C11" i="6"/>
  <c r="D12" i="6"/>
  <c r="C12" i="6"/>
  <c r="B12" i="6"/>
  <c r="C9" i="6"/>
  <c r="B10" i="6"/>
  <c r="F14" i="6" l="1"/>
  <c r="E5" i="7"/>
  <c r="E6" i="7"/>
  <c r="E2" i="7"/>
  <c r="E3" i="7"/>
  <c r="H14" i="6" l="1"/>
  <c r="F15" i="6"/>
  <c r="F13" i="6" l="1"/>
  <c r="H13" i="6" s="1"/>
  <c r="H11" i="6"/>
  <c r="F12" i="6"/>
  <c r="H12" i="6" s="1"/>
</calcChain>
</file>

<file path=xl/sharedStrings.xml><?xml version="1.0" encoding="utf-8"?>
<sst xmlns="http://schemas.openxmlformats.org/spreadsheetml/2006/main" count="431" uniqueCount="287">
  <si>
    <t>Project / Programme Management</t>
  </si>
  <si>
    <t>Conceptualisation and Planning</t>
  </si>
  <si>
    <t>Detailed Design and Architecture</t>
  </si>
  <si>
    <t xml:space="preserve">Capital Infrastructure Cost </t>
  </si>
  <si>
    <t>Land cost, if any</t>
  </si>
  <si>
    <t>Average Range</t>
  </si>
  <si>
    <t>2 % - 3 %</t>
  </si>
  <si>
    <t>0.25% - 0.50%</t>
  </si>
  <si>
    <t>Unit</t>
  </si>
  <si>
    <t>percentage</t>
  </si>
  <si>
    <t>USD / sq mtr</t>
  </si>
  <si>
    <t>Calculation parameter</t>
  </si>
  <si>
    <t>as a percentage of estimated project cost</t>
  </si>
  <si>
    <t>(a)</t>
  </si>
  <si>
    <t>(b)</t>
  </si>
  <si>
    <t>per unit rate based on total land area planned for development in the project</t>
  </si>
  <si>
    <t>this includes engagement of consulting firms as project / prgramme managers for management and handholding of overall implementation</t>
  </si>
  <si>
    <t>this includes the engagement of planners and consultants for conceptualising and structuring the project as per approved guidelines and with legislative framework</t>
  </si>
  <si>
    <t>S. No.</t>
  </si>
  <si>
    <t>Parameters</t>
  </si>
  <si>
    <t>Purpose</t>
  </si>
  <si>
    <t>How to use this tool?</t>
  </si>
  <si>
    <t>Example Yellow Input Entry Box</t>
  </si>
  <si>
    <t>About Infrastructure Capital &amp; Operating Cost Tool</t>
  </si>
  <si>
    <t>Rank</t>
  </si>
  <si>
    <t>Cities Worldwide</t>
  </si>
  <si>
    <t>Cost (Bus, tram or metro - US $)</t>
  </si>
  <si>
    <t>Copenhagen</t>
  </si>
  <si>
    <t>Stockholm</t>
  </si>
  <si>
    <t>London</t>
  </si>
  <si>
    <t>Zurich</t>
  </si>
  <si>
    <t>Oslo</t>
  </si>
  <si>
    <t>Auckland</t>
  </si>
  <si>
    <t>Dublin</t>
  </si>
  <si>
    <t>Geneva</t>
  </si>
  <si>
    <t>Frankfurt</t>
  </si>
  <si>
    <t>Berlin</t>
  </si>
  <si>
    <t>Helsinki</t>
  </si>
  <si>
    <t>Munich</t>
  </si>
  <si>
    <t>New York</t>
  </si>
  <si>
    <t>Amsterdam</t>
  </si>
  <si>
    <t>Montreal</t>
  </si>
  <si>
    <t>Sydney</t>
  </si>
  <si>
    <t>Toronto</t>
  </si>
  <si>
    <t>Vienna</t>
  </si>
  <si>
    <t>Miami</t>
  </si>
  <si>
    <t>Barcelona</t>
  </si>
  <si>
    <t>Brussels</t>
  </si>
  <si>
    <t>Luxembourg</t>
  </si>
  <si>
    <t>Paris</t>
  </si>
  <si>
    <t>Madrid</t>
  </si>
  <si>
    <t>Lyon</t>
  </si>
  <si>
    <t>Chicago</t>
  </si>
  <si>
    <t>Tel Aviv</t>
  </si>
  <si>
    <t>Lisbon</t>
  </si>
  <si>
    <t>Tallinn</t>
  </si>
  <si>
    <t>Nicosia</t>
  </si>
  <si>
    <t>Milan</t>
  </si>
  <si>
    <t>Rome</t>
  </si>
  <si>
    <t>Los Angeles</t>
  </si>
  <si>
    <t>Ljubljana</t>
  </si>
  <si>
    <t>Tokyo</t>
  </si>
  <si>
    <t>Athens</t>
  </si>
  <si>
    <t>Hong Kong</t>
  </si>
  <si>
    <t>Budapest</t>
  </si>
  <si>
    <t>Riga</t>
  </si>
  <si>
    <t>Prague</t>
  </si>
  <si>
    <t>Rio de Janeiro</t>
  </si>
  <si>
    <t>Santiago de Chile</t>
  </si>
  <si>
    <t>Seoul</t>
  </si>
  <si>
    <t>Dubai</t>
  </si>
  <si>
    <t>Sao Paulo</t>
  </si>
  <si>
    <t>Doha</t>
  </si>
  <si>
    <t>Bratislava</t>
  </si>
  <si>
    <t>Vilnius</t>
  </si>
  <si>
    <t>Warsaw</t>
  </si>
  <si>
    <t>Moscow</t>
  </si>
  <si>
    <t>Johannesburg</t>
  </si>
  <si>
    <t>Manama (Bahrain)</t>
  </si>
  <si>
    <t>Bangkok</t>
  </si>
  <si>
    <t>Istanbul</t>
  </si>
  <si>
    <t>Lima</t>
  </si>
  <si>
    <t>Bogota</t>
  </si>
  <si>
    <t>Mumbai (Bombay)</t>
  </si>
  <si>
    <t>Sofia</t>
  </si>
  <si>
    <t>Nairobi</t>
  </si>
  <si>
    <t>Beijing</t>
  </si>
  <si>
    <t>Manila</t>
  </si>
  <si>
    <t>Buenos Aires</t>
  </si>
  <si>
    <t>Taipeh</t>
  </si>
  <si>
    <t>Bucharest</t>
  </si>
  <si>
    <t>Kuala Lumpur</t>
  </si>
  <si>
    <t>New Delhi</t>
  </si>
  <si>
    <t>Shanghai</t>
  </si>
  <si>
    <t>Mexico City</t>
  </si>
  <si>
    <t>Jakarta</t>
  </si>
  <si>
    <t>Kiev</t>
  </si>
  <si>
    <t>Cairo</t>
  </si>
  <si>
    <t>Data are based on the price of a single ticket for public transport (bus, tram or subway) for a journey of approximately 10 kilometers (6 miles) or at least 10 stops.</t>
  </si>
  <si>
    <t>Source: - https://www.statista.com/statistics/275438/public-transport-cost-cities/. 2015</t>
  </si>
  <si>
    <t>Suburban Rail Line 1</t>
  </si>
  <si>
    <t>Zona Metropolitana/Valle de Mexico</t>
  </si>
  <si>
    <t>Línea 3 Tren subterráneo de Monterrey</t>
  </si>
  <si>
    <t>Monterrey</t>
  </si>
  <si>
    <t>Línea 12 Metro Ciudad de México</t>
  </si>
  <si>
    <t>Metro Línea 12 Extension</t>
  </si>
  <si>
    <t>MRT</t>
  </si>
  <si>
    <t>Mumbai Metro Line 1</t>
  </si>
  <si>
    <t>Mumbai</t>
  </si>
  <si>
    <t>Kochi Metro Phase 1</t>
  </si>
  <si>
    <t>Kochi</t>
  </si>
  <si>
    <t>Hyderabad Metro Phase I</t>
  </si>
  <si>
    <t>Hyderabad</t>
  </si>
  <si>
    <t>Delhi Metro Phase 1 + 2</t>
  </si>
  <si>
    <t>Delhi</t>
  </si>
  <si>
    <t>Bangalore Namma Metro Phase 1</t>
  </si>
  <si>
    <t>Bangalore</t>
  </si>
  <si>
    <t>Tranvía de ayacucho</t>
  </si>
  <si>
    <t>Medellín</t>
  </si>
  <si>
    <t>Metro de Bogotá</t>
  </si>
  <si>
    <t>Bogotá</t>
  </si>
  <si>
    <t>Shenzhen Metro Line3</t>
  </si>
  <si>
    <t>Shenzhen</t>
  </si>
  <si>
    <t>Metro Line 2</t>
  </si>
  <si>
    <t>Lanzhou Metro Line 1</t>
  </si>
  <si>
    <t>Lanzhou</t>
  </si>
  <si>
    <t>Guangzhou Metro Line 3</t>
  </si>
  <si>
    <t>Guangzhou</t>
  </si>
  <si>
    <t>Guangzhou Metro Line 2</t>
  </si>
  <si>
    <t>Guangzhou Metro Line 1</t>
  </si>
  <si>
    <t>Metro Line 4</t>
  </si>
  <si>
    <t>São Paulo</t>
  </si>
  <si>
    <t>PPP|Port Maravilha Light Rail</t>
  </si>
  <si>
    <t>Cali</t>
  </si>
  <si>
    <t>Yichang</t>
  </si>
  <si>
    <t>Fortaleza</t>
  </si>
  <si>
    <t>Belo Horizonte</t>
  </si>
  <si>
    <t>RUTA, Line 2</t>
  </si>
  <si>
    <t>Puebla</t>
  </si>
  <si>
    <t>Transcaribe</t>
  </si>
  <si>
    <t>Cartagena</t>
  </si>
  <si>
    <t>Avenida Alberto Craveiro</t>
  </si>
  <si>
    <t>Metrolínea</t>
  </si>
  <si>
    <t>Bucaramanga</t>
  </si>
  <si>
    <t>Transjakarta - Line 12</t>
  </si>
  <si>
    <t>Transjakarta - Line 11</t>
  </si>
  <si>
    <t>Transjakarta - Line 2 &amp; 3</t>
  </si>
  <si>
    <t>Delhi High Capacity Bus System (HCBS) Pilot</t>
  </si>
  <si>
    <t>Bronze</t>
  </si>
  <si>
    <t>Rea Vaya Phase 1b</t>
  </si>
  <si>
    <t>Cape Town</t>
  </si>
  <si>
    <t>RUTA, Line 1</t>
  </si>
  <si>
    <t>Surat BRTS</t>
  </si>
  <si>
    <t>Surat</t>
  </si>
  <si>
    <t>Primpri Chinchwad BRTS</t>
  </si>
  <si>
    <t>Pimpri Chinchwad</t>
  </si>
  <si>
    <t>Janmarg BRT Phase 1 + 2</t>
  </si>
  <si>
    <t>Ahmedabad</t>
  </si>
  <si>
    <t>Indore iBus BRT</t>
  </si>
  <si>
    <t>Indore</t>
  </si>
  <si>
    <t>BRT Line 1</t>
  </si>
  <si>
    <t>Silver</t>
  </si>
  <si>
    <t>Tshwane</t>
  </si>
  <si>
    <t>Rea Vaya 1a</t>
  </si>
  <si>
    <t>Ecovía Line 1</t>
  </si>
  <si>
    <t>Metrobús Línea 5</t>
  </si>
  <si>
    <t>Metrobús Líneas 1-4</t>
  </si>
  <si>
    <t>Mexíbus Línea 3 Chimalhuacán - Pantitlán</t>
  </si>
  <si>
    <t>Estado de Mexico</t>
  </si>
  <si>
    <t>Mexíbus Línea 1 - Cd Azteca - Tecamac</t>
  </si>
  <si>
    <t>Optibús Etapa 1</t>
  </si>
  <si>
    <t>León</t>
  </si>
  <si>
    <t>Vivebús</t>
  </si>
  <si>
    <t>Chihuahua</t>
  </si>
  <si>
    <t>Megabús</t>
  </si>
  <si>
    <t>Pereira</t>
  </si>
  <si>
    <t>Mio</t>
  </si>
  <si>
    <t>Transmetro</t>
  </si>
  <si>
    <t>Barranquilla</t>
  </si>
  <si>
    <t>Lanzhou BRT</t>
  </si>
  <si>
    <t>TransOeste</t>
  </si>
  <si>
    <t>Antônio Carlos-Pedro 1</t>
  </si>
  <si>
    <t>Gold</t>
  </si>
  <si>
    <t>Metroplus</t>
  </si>
  <si>
    <t>TransMilenio Phase 3</t>
  </si>
  <si>
    <t>TransMilenio Phase 2</t>
  </si>
  <si>
    <t>TransMilenio Phase 1</t>
  </si>
  <si>
    <t>Yichang BRT</t>
  </si>
  <si>
    <t>Guangzhou BRT</t>
  </si>
  <si>
    <t>TransCarioca</t>
  </si>
  <si>
    <t>BRT "Linha Verde"</t>
  </si>
  <si>
    <t>Curitiba</t>
  </si>
  <si>
    <t>Cristiano Machado</t>
  </si>
  <si>
    <t>Length (km)</t>
  </si>
  <si>
    <t>Project</t>
  </si>
  <si>
    <t>City</t>
  </si>
  <si>
    <t>Country</t>
  </si>
  <si>
    <t>Components</t>
  </si>
  <si>
    <t>Type of Transit</t>
  </si>
  <si>
    <t xml:space="preserve">Type of Transit </t>
  </si>
  <si>
    <t>Basic Transit Infrastructure Cost per kilometer</t>
  </si>
  <si>
    <t>Total Length of transit infrastructure network</t>
  </si>
  <si>
    <t>A</t>
  </si>
  <si>
    <t>B</t>
  </si>
  <si>
    <t>C</t>
  </si>
  <si>
    <t>Basic Cost Estimates</t>
  </si>
  <si>
    <t>Capital Cost Estimates - Transit Infrastructure</t>
  </si>
  <si>
    <t>Adopted Parameter</t>
  </si>
  <si>
    <t>absolute value</t>
  </si>
  <si>
    <t>Absolute value as per project requirement</t>
  </si>
  <si>
    <t xml:space="preserve">transit infrastructure - trunk as well as nodes </t>
  </si>
  <si>
    <r>
      <t>per unit rate based on an average of differnet projects in differnet cities undertaken worldwide (</t>
    </r>
    <r>
      <rPr>
        <i/>
        <sz val="11"/>
        <color theme="1"/>
        <rFont val="Calibri"/>
        <family val="2"/>
        <scheme val="minor"/>
      </rPr>
      <t>refer "Transit Cost References" sheet</t>
    </r>
    <r>
      <rPr>
        <sz val="11"/>
        <color theme="1"/>
        <rFont val="Calibri"/>
        <family val="2"/>
        <scheme val="minor"/>
      </rPr>
      <t>)</t>
    </r>
  </si>
  <si>
    <t>USD / km</t>
  </si>
  <si>
    <t>Depends on the type of transit and the total length adopted for transit infrastructure</t>
  </si>
  <si>
    <t xml:space="preserve">Operational Expenditure </t>
  </si>
  <si>
    <t>Operational Expenditure</t>
  </si>
  <si>
    <r>
      <t>Derived in sheet “</t>
    </r>
    <r>
      <rPr>
        <i/>
        <sz val="11"/>
        <color theme="1"/>
        <rFont val="Calibri"/>
        <family val="2"/>
        <scheme val="minor"/>
      </rPr>
      <t>AS-04 Threshold for Rapid Transit</t>
    </r>
    <r>
      <rPr>
        <sz val="11"/>
        <color theme="1"/>
        <rFont val="Calibri"/>
        <family val="2"/>
        <scheme val="minor"/>
      </rPr>
      <t>” on Passenger Kilometer Travel (PKT) basis</t>
    </r>
  </si>
  <si>
    <t>PKT</t>
  </si>
  <si>
    <t xml:space="preserve">Depends on the parameters set out in the Assessment sheet referred in Calculation Paramter column. The output from this sheet shall be used as an input here </t>
  </si>
  <si>
    <t>Infrastructure Capital &amp; Operating Cost Estimates / Ranges</t>
  </si>
  <si>
    <t>{length in kilometers)</t>
  </si>
  <si>
    <t>US$</t>
  </si>
  <si>
    <t>Not Applicable</t>
  </si>
  <si>
    <t>BRT - GOLD</t>
  </si>
  <si>
    <t>BRT - SILVER</t>
  </si>
  <si>
    <t>BRT - BRONZE</t>
  </si>
  <si>
    <t>BRT - BASIC</t>
  </si>
  <si>
    <t>Cost/Km (2013 USD/km)</t>
  </si>
  <si>
    <t>LRT Lower Income Economies</t>
  </si>
  <si>
    <t>Algeria</t>
  </si>
  <si>
    <t>Constantine</t>
  </si>
  <si>
    <t>Constantine Tram</t>
  </si>
  <si>
    <t>Oran</t>
  </si>
  <si>
    <t>Oran Tramway</t>
  </si>
  <si>
    <t>Brazil</t>
  </si>
  <si>
    <t>China</t>
  </si>
  <si>
    <t>Shenyang</t>
  </si>
  <si>
    <t>Shenyang Tram</t>
  </si>
  <si>
    <t>Mexico</t>
  </si>
  <si>
    <t>Guadalajara</t>
  </si>
  <si>
    <t>Tren Ligero Linea 3</t>
  </si>
  <si>
    <t>Morocco</t>
  </si>
  <si>
    <t>Casablanca</t>
  </si>
  <si>
    <t>Casablanca Tramway</t>
  </si>
  <si>
    <t>Rabat-Salé</t>
  </si>
  <si>
    <t>Rabat-Salé Tramway</t>
  </si>
  <si>
    <t>Average</t>
  </si>
  <si>
    <t>HRT Lower Income Economies</t>
  </si>
  <si>
    <t>Line 4 metro</t>
  </si>
  <si>
    <t>Line IV metro</t>
  </si>
  <si>
    <t>Colombia</t>
  </si>
  <si>
    <t>India</t>
  </si>
  <si>
    <t>Indonesia</t>
  </si>
  <si>
    <t>South Africa</t>
  </si>
  <si>
    <t>Gautrain</t>
  </si>
  <si>
    <t>Quality (BRT Classification)</t>
  </si>
  <si>
    <t>BRT Lower Income Economies</t>
  </si>
  <si>
    <t>Gold Average</t>
  </si>
  <si>
    <t>Silver/Bronze</t>
  </si>
  <si>
    <t>[likely Silver]</t>
  </si>
  <si>
    <t>[likey Silver]</t>
  </si>
  <si>
    <t>Meixco</t>
  </si>
  <si>
    <t>Silver Average</t>
  </si>
  <si>
    <t>[likely Bronze]</t>
  </si>
  <si>
    <t>MyCiTi Phase IA as of 2010</t>
  </si>
  <si>
    <t>South Afria</t>
  </si>
  <si>
    <t>Bronze Average</t>
  </si>
  <si>
    <t>Basic BRT</t>
  </si>
  <si>
    <t>Rating pending</t>
  </si>
  <si>
    <t>Silver pending</t>
  </si>
  <si>
    <t>A Re Yeng Phase IA</t>
  </si>
  <si>
    <t>Other Average</t>
  </si>
  <si>
    <t>Average Inflation Rate (2013 - 2016)*</t>
  </si>
  <si>
    <t xml:space="preserve">*source: -https://data.worldbank.org/indicator/FP.CPI.TOTL.ZG </t>
  </si>
  <si>
    <t>Average Cost / km (2018 USD/km)**</t>
  </si>
  <si>
    <t xml:space="preserve">** The average inflation rate for the period 2013 to 2018 has been considered for the period </t>
  </si>
  <si>
    <t>of 5 years to arrive at the cost as in the year 2018</t>
  </si>
  <si>
    <t>Basic Average</t>
  </si>
  <si>
    <t>Light Rail Transit</t>
  </si>
  <si>
    <t>Heavy Rail Transit</t>
  </si>
  <si>
    <t>Amount in USD</t>
  </si>
  <si>
    <t>sub total</t>
  </si>
  <si>
    <t>0.5% - 1.0%</t>
  </si>
  <si>
    <t xml:space="preserve">This tool has been structured to provide a broad reference for arriving at initial cost estimates of a transit infrastructure project. The costing has been considered for integrated developments with transit infrastructure along wiht other ancillary costs requried towards project management, conceptualisation and designing etc. The costing is calculated on the basis of type and category (if applicable) of transit proposed for development. The global average of the transit infrastructure cost is referred to arrive at the capital cost for development. the operations cost is derived under "Assess" section of the TOD framework which is referred for arriving at the operations cost of the infrastructure. This tool also provides a reference of the average fares of public transit in major cities of the world.  An average annual revenue may be worked out based on an assumptions of yearly commuter data for the transit mode. </t>
  </si>
  <si>
    <t xml:space="preserve">The tool provides brief descirption of each item and a broad range of associated cost for development of infrastructure. The local requirements and conditions define the cost applicable, and accordingly the appropriate cost may be selected for each of the components. The land cost has not been provided considering the range for this component to be largely depending on the local conditions. Therefore, the applicable rate of land may be provided in the yellow box against the component. The dropdown selection box and formulae containing cells have been coded separately as per template provided here. </t>
  </si>
  <si>
    <t>Example Orange Input Selection Box</t>
  </si>
  <si>
    <t>Example of Calculation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</si>
</sst>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3" formatCode="_(* #,##0.00_);_(* \(#,##0.00\);_(* &quot;-&quot;??_);_(@_)"/>
    <numFmt numFmtId="168" formatCode="0.0"/>
    <numFmt numFmtId="169" formatCode="_([$$-409]* #,##0.00_);_([$$-409]* \(#,##0.00\);_([$$-409]* &quot;-&quot;??_);_(@_)"/>
    <numFmt numFmtId="170" formatCode="_([$$-409]* #,##0.0_);_([$$-409]* \(#,##0.0\);_([$$-409]* &quot;-&quot;??_);_(@_)"/>
    <numFmt numFmtId="171" formatCode="0.0%"/>
  </numFmts>
  <fonts count="15" x14ac:knownFonts="1">
    <font>
      <sz val="11"/>
      <color theme="1"/>
      <name val="Calibri"/>
      <family val="2"/>
      <scheme val="minor"/>
    </font>
    <font>
      <b/>
      <sz val="11"/>
      <color theme="1"/>
      <name val="Calibri"/>
      <family val="2"/>
      <scheme val="minor"/>
    </font>
    <font>
      <i/>
      <sz val="11"/>
      <color rgb="FF3F3F76"/>
      <name val="Calibri"/>
      <family val="2"/>
      <scheme val="minor"/>
    </font>
    <font>
      <i/>
      <sz val="10"/>
      <color theme="1"/>
      <name val="Calibri"/>
      <family val="2"/>
      <scheme val="minor"/>
    </font>
    <font>
      <b/>
      <sz val="14"/>
      <color theme="1"/>
      <name val="Calibri"/>
      <family val="2"/>
      <scheme val="minor"/>
    </font>
    <font>
      <sz val="11"/>
      <color theme="1"/>
      <name val="Calibri"/>
      <family val="2"/>
      <scheme val="minor"/>
    </font>
    <font>
      <sz val="11"/>
      <color rgb="FF3F3F76"/>
      <name val="Calibri"/>
      <family val="2"/>
      <scheme val="minor"/>
    </font>
    <font>
      <b/>
      <sz val="11"/>
      <color rgb="FFFA7D00"/>
      <name val="Calibri"/>
      <family val="2"/>
      <scheme val="minor"/>
    </font>
    <font>
      <sz val="11"/>
      <color rgb="FF4C4C4C"/>
      <name val="Calibri"/>
      <family val="2"/>
      <scheme val="minor"/>
    </font>
    <font>
      <sz val="11"/>
      <name val="Calibri"/>
      <family val="2"/>
      <scheme val="minor"/>
    </font>
    <font>
      <b/>
      <sz val="11"/>
      <color rgb="FF3F3F76"/>
      <name val="Calibri"/>
      <family val="2"/>
      <scheme val="minor"/>
    </font>
    <font>
      <i/>
      <sz val="11"/>
      <color theme="1"/>
      <name val="Calibri"/>
      <family val="2"/>
      <scheme val="minor"/>
    </font>
    <font>
      <b/>
      <sz val="11"/>
      <color rgb="FF333333"/>
      <name val="Calibri"/>
      <family val="2"/>
      <scheme val="minor"/>
    </font>
    <font>
      <i/>
      <sz val="11"/>
      <color rgb="FF333333"/>
      <name val="Calibri"/>
      <family val="2"/>
      <scheme val="minor"/>
    </font>
    <font>
      <sz val="11"/>
      <color rgb="FF333333"/>
      <name val="Calibri"/>
      <family val="2"/>
      <scheme val="minor"/>
    </font>
  </fonts>
  <fills count="8">
    <fill>
      <patternFill patternType="none"/>
    </fill>
    <fill>
      <patternFill patternType="gray125"/>
    </fill>
    <fill>
      <patternFill patternType="solid">
        <fgColor rgb="FFFFFF99"/>
        <bgColor indexed="64"/>
      </patternFill>
    </fill>
    <fill>
      <patternFill patternType="solid">
        <fgColor rgb="FFF4F0E4"/>
        <bgColor indexed="64"/>
      </patternFill>
    </fill>
    <fill>
      <patternFill patternType="solid">
        <fgColor rgb="FFCAB880"/>
        <bgColor indexed="64"/>
      </patternFill>
    </fill>
    <fill>
      <patternFill patternType="solid">
        <fgColor rgb="FFFFCC99"/>
      </patternFill>
    </fill>
    <fill>
      <patternFill patternType="solid">
        <fgColor rgb="FFF2F2F2"/>
      </patternFill>
    </fill>
    <fill>
      <patternFill patternType="solid">
        <fgColor rgb="FFFFFFFF"/>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2" borderId="1">
      <alignment horizontal="center"/>
    </xf>
    <xf numFmtId="43" fontId="5" fillId="0" borderId="0" applyFont="0" applyFill="0" applyBorder="0" applyAlignment="0" applyProtection="0"/>
    <xf numFmtId="9" fontId="5" fillId="0" borderId="0" applyFont="0" applyFill="0" applyBorder="0" applyAlignment="0" applyProtection="0"/>
    <xf numFmtId="0" fontId="6" fillId="5" borderId="1" applyNumberFormat="0" applyAlignment="0" applyProtection="0"/>
    <xf numFmtId="0" fontId="7" fillId="6" borderId="1" applyNumberFormat="0" applyAlignment="0" applyProtection="0"/>
  </cellStyleXfs>
  <cellXfs count="86">
    <xf numFmtId="0" fontId="0" fillId="0" borderId="0" xfId="0"/>
    <xf numFmtId="0" fontId="1" fillId="0" borderId="0" xfId="0" applyFont="1"/>
    <xf numFmtId="0" fontId="0" fillId="0" borderId="0" xfId="0" applyAlignment="1">
      <alignment horizontal="center"/>
    </xf>
    <xf numFmtId="0" fontId="0" fillId="3" borderId="0" xfId="0" applyFill="1"/>
    <xf numFmtId="0" fontId="0" fillId="4" borderId="0" xfId="0" applyFill="1"/>
    <xf numFmtId="0" fontId="4" fillId="3" borderId="0" xfId="0" applyFont="1" applyFill="1"/>
    <xf numFmtId="0" fontId="1" fillId="3" borderId="0" xfId="0" applyFont="1" applyFill="1"/>
    <xf numFmtId="0" fontId="0" fillId="3" borderId="0" xfId="0" applyFill="1" applyAlignment="1">
      <alignment horizontal="left" vertical="top" wrapText="1"/>
    </xf>
    <xf numFmtId="0" fontId="0" fillId="0" borderId="6" xfId="0" applyBorder="1"/>
    <xf numFmtId="0" fontId="0" fillId="0" borderId="6" xfId="0" applyBorder="1" applyAlignment="1">
      <alignment horizontal="center"/>
    </xf>
    <xf numFmtId="0" fontId="1" fillId="0" borderId="6" xfId="0" applyFont="1" applyBorder="1"/>
    <xf numFmtId="0" fontId="1" fillId="0" borderId="6" xfId="0" applyFont="1" applyBorder="1" applyAlignment="1">
      <alignment horizontal="center"/>
    </xf>
    <xf numFmtId="0" fontId="0" fillId="0" borderId="6" xfId="0" applyBorder="1" applyAlignment="1">
      <alignment horizontal="center" vertical="center"/>
    </xf>
    <xf numFmtId="0" fontId="0" fillId="0" borderId="6" xfId="0" applyBorder="1" applyAlignment="1">
      <alignment horizontal="left" vertical="center"/>
    </xf>
    <xf numFmtId="0" fontId="0" fillId="0" borderId="6" xfId="0" applyBorder="1" applyAlignment="1">
      <alignment horizontal="left" wrapText="1"/>
    </xf>
    <xf numFmtId="0" fontId="0" fillId="0" borderId="6" xfId="0" applyBorder="1" applyAlignment="1">
      <alignment horizontal="left" vertical="center" wrapText="1" indent="1"/>
    </xf>
    <xf numFmtId="0" fontId="1" fillId="0" borderId="6" xfId="0" applyFont="1" applyBorder="1" applyAlignment="1">
      <alignment vertical="center"/>
    </xf>
    <xf numFmtId="0" fontId="0" fillId="0" borderId="6" xfId="0" applyBorder="1" applyAlignment="1">
      <alignment vertical="center" wrapText="1"/>
    </xf>
    <xf numFmtId="9" fontId="0" fillId="0" borderId="6" xfId="0" applyNumberFormat="1" applyBorder="1" applyAlignment="1">
      <alignment horizontal="center" vertical="center"/>
    </xf>
    <xf numFmtId="0" fontId="0" fillId="3" borderId="0" xfId="0" applyFill="1" applyAlignment="1">
      <alignment horizontal="left" vertical="top" wrapText="1"/>
    </xf>
    <xf numFmtId="0" fontId="2" fillId="2" borderId="2" xfId="1" applyBorder="1" applyAlignment="1">
      <alignment horizontal="center" wrapText="1"/>
    </xf>
    <xf numFmtId="0" fontId="2" fillId="2" borderId="3" xfId="1" applyBorder="1" applyAlignment="1">
      <alignment horizontal="center" wrapText="1"/>
    </xf>
    <xf numFmtId="0" fontId="2" fillId="2" borderId="4" xfId="1" applyBorder="1" applyAlignment="1">
      <alignment horizontal="center" wrapText="1"/>
    </xf>
    <xf numFmtId="0" fontId="2" fillId="2" borderId="5" xfId="1" applyBorder="1" applyAlignment="1">
      <alignment horizontal="center" wrapText="1"/>
    </xf>
    <xf numFmtId="0" fontId="0" fillId="0" borderId="6" xfId="0" applyFont="1" applyBorder="1" applyAlignment="1">
      <alignment horizontal="center" vertical="center"/>
    </xf>
    <xf numFmtId="0" fontId="0" fillId="0" borderId="6" xfId="0" applyBorder="1" applyAlignment="1">
      <alignment horizontal="left" vertical="top"/>
    </xf>
    <xf numFmtId="0" fontId="1" fillId="0" borderId="0" xfId="0" applyFont="1" applyAlignment="1">
      <alignment horizontal="center"/>
    </xf>
    <xf numFmtId="0" fontId="0" fillId="0" borderId="6" xfId="0" applyFont="1" applyBorder="1" applyAlignment="1">
      <alignment horizontal="center" vertical="top" wrapText="1"/>
    </xf>
    <xf numFmtId="0" fontId="3" fillId="0" borderId="6" xfId="0" applyFont="1" applyBorder="1" applyAlignment="1">
      <alignment horizontal="left" vertical="top" wrapText="1"/>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0" fillId="0" borderId="0" xfId="0" applyAlignment="1"/>
    <xf numFmtId="0" fontId="0" fillId="0" borderId="0" xfId="0" applyFont="1"/>
    <xf numFmtId="0" fontId="8" fillId="7" borderId="6" xfId="0" applyFont="1" applyFill="1" applyBorder="1" applyAlignment="1">
      <alignment horizontal="left" vertical="center"/>
    </xf>
    <xf numFmtId="0" fontId="8" fillId="7" borderId="6" xfId="0" applyFont="1" applyFill="1" applyBorder="1" applyAlignment="1">
      <alignment horizontal="center" vertical="center"/>
    </xf>
    <xf numFmtId="0" fontId="0" fillId="0" borderId="0" xfId="0" applyFont="1" applyAlignment="1"/>
    <xf numFmtId="0" fontId="0" fillId="0" borderId="0" xfId="0" applyFont="1" applyAlignment="1">
      <alignment horizontal="center"/>
    </xf>
    <xf numFmtId="0" fontId="9" fillId="0" borderId="0" xfId="0" applyFont="1" applyAlignment="1">
      <alignment horizontal="left" vertical="top" wrapText="1"/>
    </xf>
    <xf numFmtId="168" fontId="8" fillId="7" borderId="6" xfId="0" applyNumberFormat="1" applyFont="1" applyFill="1" applyBorder="1" applyAlignment="1">
      <alignment horizontal="center" vertical="center"/>
    </xf>
    <xf numFmtId="0" fontId="0" fillId="0" borderId="6" xfId="0" applyFont="1" applyFill="1" applyBorder="1"/>
    <xf numFmtId="0" fontId="0" fillId="0" borderId="0" xfId="0" applyAlignment="1">
      <alignment horizontal="left"/>
    </xf>
    <xf numFmtId="0" fontId="6" fillId="5" borderId="2" xfId="4" applyBorder="1" applyAlignment="1" applyProtection="1">
      <alignment horizontal="center" wrapText="1"/>
      <protection locked="0"/>
    </xf>
    <xf numFmtId="0" fontId="6" fillId="5" borderId="3" xfId="4" applyBorder="1" applyAlignment="1" applyProtection="1">
      <alignment horizontal="center" wrapText="1"/>
      <protection locked="0"/>
    </xf>
    <xf numFmtId="0" fontId="6" fillId="5" borderId="4" xfId="4" applyBorder="1" applyAlignment="1" applyProtection="1">
      <alignment horizontal="center" wrapText="1"/>
      <protection locked="0"/>
    </xf>
    <xf numFmtId="0" fontId="6" fillId="5" borderId="5" xfId="4" applyBorder="1" applyAlignment="1" applyProtection="1">
      <alignment horizontal="center" wrapText="1"/>
      <protection locked="0"/>
    </xf>
    <xf numFmtId="0" fontId="10" fillId="5" borderId="6" xfId="4" applyFont="1" applyBorder="1" applyAlignment="1" applyProtection="1">
      <alignment horizontal="center" wrapText="1"/>
      <protection locked="0"/>
    </xf>
    <xf numFmtId="0" fontId="7" fillId="3" borderId="2" xfId="5" applyFill="1" applyBorder="1" applyAlignment="1">
      <alignment horizontal="center" wrapText="1"/>
    </xf>
    <xf numFmtId="0" fontId="7" fillId="3" borderId="3" xfId="5" applyFill="1" applyBorder="1" applyAlignment="1">
      <alignment horizontal="center" wrapText="1"/>
    </xf>
    <xf numFmtId="0" fontId="7" fillId="3" borderId="4" xfId="5" applyFill="1" applyBorder="1" applyAlignment="1">
      <alignment horizontal="center" wrapText="1"/>
    </xf>
    <xf numFmtId="0" fontId="7" fillId="3" borderId="5" xfId="5" applyFill="1" applyBorder="1" applyAlignment="1">
      <alignment horizontal="center" wrapText="1"/>
    </xf>
    <xf numFmtId="0" fontId="0" fillId="0" borderId="0" xfId="0"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171" fontId="0" fillId="0" borderId="0" xfId="3" applyNumberFormat="1" applyFont="1" applyAlignment="1">
      <alignment horizontal="center" vertical="center"/>
    </xf>
    <xf numFmtId="9" fontId="0" fillId="0" borderId="6" xfId="0" applyNumberFormat="1" applyBorder="1" applyAlignment="1">
      <alignment horizontal="left" vertical="center" wrapText="1"/>
    </xf>
    <xf numFmtId="0" fontId="1" fillId="0" borderId="0" xfId="0" applyFont="1" applyAlignment="1">
      <alignment horizontal="center" wrapText="1"/>
    </xf>
    <xf numFmtId="0" fontId="11" fillId="0" borderId="0" xfId="0" applyFont="1" applyAlignment="1">
      <alignment horizontal="left"/>
    </xf>
    <xf numFmtId="0" fontId="2" fillId="2" borderId="6" xfId="1" applyBorder="1" applyAlignment="1">
      <alignment horizontal="center" wrapText="1"/>
    </xf>
    <xf numFmtId="170" fontId="7" fillId="3" borderId="6" xfId="2" applyNumberFormat="1" applyFont="1" applyFill="1" applyBorder="1" applyAlignment="1">
      <alignment vertical="center" wrapText="1"/>
    </xf>
    <xf numFmtId="0" fontId="0" fillId="0" borderId="0" xfId="0" applyAlignment="1">
      <alignment horizontal="left" vertical="center" wrapText="1"/>
    </xf>
    <xf numFmtId="0" fontId="2" fillId="2" borderId="6" xfId="1" applyBorder="1" applyAlignment="1">
      <alignment vertical="center" wrapText="1"/>
    </xf>
    <xf numFmtId="0" fontId="0" fillId="0" borderId="0" xfId="0" applyAlignment="1">
      <alignment vertical="center" wrapText="1"/>
    </xf>
    <xf numFmtId="10" fontId="0" fillId="0" borderId="0" xfId="3" applyNumberFormat="1" applyFont="1" applyAlignment="1">
      <alignment horizontal="center" vertical="center"/>
    </xf>
    <xf numFmtId="169" fontId="0" fillId="0" borderId="0" xfId="0" applyNumberFormat="1" applyAlignment="1">
      <alignment vertical="center"/>
    </xf>
    <xf numFmtId="0" fontId="12" fillId="0" borderId="6" xfId="0" applyFont="1" applyBorder="1" applyAlignment="1">
      <alignment horizontal="left" vertical="top"/>
    </xf>
    <xf numFmtId="0" fontId="13" fillId="0" borderId="6" xfId="0" applyFont="1" applyBorder="1" applyAlignment="1">
      <alignment vertical="top"/>
    </xf>
    <xf numFmtId="0" fontId="14" fillId="0" borderId="6" xfId="0" applyFont="1" applyBorder="1" applyAlignment="1">
      <alignment vertical="top"/>
    </xf>
    <xf numFmtId="6" fontId="14" fillId="0" borderId="6" xfId="0" applyNumberFormat="1" applyFont="1" applyBorder="1" applyAlignment="1">
      <alignment vertical="top"/>
    </xf>
    <xf numFmtId="6" fontId="13" fillId="0" borderId="6" xfId="0" applyNumberFormat="1" applyFont="1" applyBorder="1" applyAlignment="1">
      <alignment vertical="top"/>
    </xf>
    <xf numFmtId="0" fontId="0" fillId="0" borderId="6" xfId="0" applyFont="1" applyBorder="1" applyAlignment="1">
      <alignment horizontal="center"/>
    </xf>
    <xf numFmtId="0" fontId="0" fillId="0" borderId="0" xfId="0" applyFont="1" applyFill="1" applyBorder="1"/>
    <xf numFmtId="6" fontId="0" fillId="0" borderId="6" xfId="0" applyNumberFormat="1" applyFont="1" applyFill="1" applyBorder="1" applyAlignment="1">
      <alignment horizontal="center"/>
    </xf>
    <xf numFmtId="171" fontId="0" fillId="0" borderId="6" xfId="3" applyNumberFormat="1" applyFont="1" applyFill="1" applyBorder="1" applyAlignment="1">
      <alignment horizontal="center"/>
    </xf>
    <xf numFmtId="0" fontId="0" fillId="0" borderId="6"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center"/>
    </xf>
    <xf numFmtId="0" fontId="0" fillId="0" borderId="0" xfId="0" applyAlignment="1">
      <alignment horizontal="center" vertical="top"/>
    </xf>
    <xf numFmtId="0" fontId="0" fillId="0" borderId="0" xfId="0" applyAlignment="1">
      <alignment horizontal="left" vertical="top"/>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cellXfs>
  <cellStyles count="6">
    <cellStyle name="Calculation" xfId="5" builtinId="22"/>
    <cellStyle name="Comma" xfId="2" builtinId="3"/>
    <cellStyle name="Input" xfId="4" builtinId="20"/>
    <cellStyle name="Normal" xfId="0" builtinId="0"/>
    <cellStyle name="Percent" xfId="3" builtinId="5"/>
    <cellStyle name="Yellow Inpu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'Transport Prices'!$B$2</c:f>
              <c:strCache>
                <c:ptCount val="1"/>
                <c:pt idx="0">
                  <c:v>Copenhagen</c:v>
                </c:pt>
              </c:strCache>
            </c:strRef>
          </c:tx>
          <c:spPr>
            <a:solidFill>
              <a:schemeClr val="accent1"/>
            </a:solidFill>
            <a:ln>
              <a:noFill/>
            </a:ln>
            <a:effectLst/>
          </c:spPr>
          <c:invertIfNegative val="0"/>
          <c:cat>
            <c:strRef>
              <c:f>'Transport Prices'!$C$1</c:f>
              <c:strCache>
                <c:ptCount val="1"/>
                <c:pt idx="0">
                  <c:v>Cost (Bus, tram or metro - US $)</c:v>
                </c:pt>
              </c:strCache>
            </c:strRef>
          </c:cat>
          <c:val>
            <c:numRef>
              <c:f>'Transport Prices'!$C$2</c:f>
              <c:numCache>
                <c:formatCode>0.0</c:formatCode>
                <c:ptCount val="1"/>
                <c:pt idx="0">
                  <c:v>4.5999999999999996</c:v>
                </c:pt>
              </c:numCache>
            </c:numRef>
          </c:val>
        </c:ser>
        <c:ser>
          <c:idx val="1"/>
          <c:order val="1"/>
          <c:tx>
            <c:strRef>
              <c:f>'Transport Prices'!$B$3</c:f>
              <c:strCache>
                <c:ptCount val="1"/>
                <c:pt idx="0">
                  <c:v>Stockholm</c:v>
                </c:pt>
              </c:strCache>
            </c:strRef>
          </c:tx>
          <c:spPr>
            <a:solidFill>
              <a:schemeClr val="accent2"/>
            </a:solidFill>
            <a:ln>
              <a:noFill/>
            </a:ln>
            <a:effectLst/>
          </c:spPr>
          <c:invertIfNegative val="0"/>
          <c:cat>
            <c:strRef>
              <c:f>'Transport Prices'!$C$1</c:f>
              <c:strCache>
                <c:ptCount val="1"/>
                <c:pt idx="0">
                  <c:v>Cost (Bus, tram or metro - US $)</c:v>
                </c:pt>
              </c:strCache>
            </c:strRef>
          </c:cat>
          <c:val>
            <c:numRef>
              <c:f>'Transport Prices'!$C$3</c:f>
              <c:numCache>
                <c:formatCode>0.0</c:formatCode>
                <c:ptCount val="1"/>
                <c:pt idx="0">
                  <c:v>4.2</c:v>
                </c:pt>
              </c:numCache>
            </c:numRef>
          </c:val>
        </c:ser>
        <c:ser>
          <c:idx val="2"/>
          <c:order val="2"/>
          <c:tx>
            <c:strRef>
              <c:f>'Transport Prices'!$B$4</c:f>
              <c:strCache>
                <c:ptCount val="1"/>
                <c:pt idx="0">
                  <c:v>London</c:v>
                </c:pt>
              </c:strCache>
            </c:strRef>
          </c:tx>
          <c:spPr>
            <a:solidFill>
              <a:schemeClr val="accent3"/>
            </a:solidFill>
            <a:ln>
              <a:noFill/>
            </a:ln>
            <a:effectLst/>
          </c:spPr>
          <c:invertIfNegative val="0"/>
          <c:cat>
            <c:strRef>
              <c:f>'Transport Prices'!$C$1</c:f>
              <c:strCache>
                <c:ptCount val="1"/>
                <c:pt idx="0">
                  <c:v>Cost (Bus, tram or metro - US $)</c:v>
                </c:pt>
              </c:strCache>
            </c:strRef>
          </c:cat>
          <c:val>
            <c:numRef>
              <c:f>'Transport Prices'!$C$4</c:f>
              <c:numCache>
                <c:formatCode>0.0</c:formatCode>
                <c:ptCount val="1"/>
                <c:pt idx="0">
                  <c:v>4</c:v>
                </c:pt>
              </c:numCache>
            </c:numRef>
          </c:val>
        </c:ser>
        <c:ser>
          <c:idx val="3"/>
          <c:order val="3"/>
          <c:tx>
            <c:strRef>
              <c:f>'Transport Prices'!$B$5</c:f>
              <c:strCache>
                <c:ptCount val="1"/>
                <c:pt idx="0">
                  <c:v>Zurich</c:v>
                </c:pt>
              </c:strCache>
            </c:strRef>
          </c:tx>
          <c:spPr>
            <a:solidFill>
              <a:schemeClr val="accent4"/>
            </a:solidFill>
            <a:ln>
              <a:noFill/>
            </a:ln>
            <a:effectLst/>
          </c:spPr>
          <c:invertIfNegative val="0"/>
          <c:cat>
            <c:strRef>
              <c:f>'Transport Prices'!$C$1</c:f>
              <c:strCache>
                <c:ptCount val="1"/>
                <c:pt idx="0">
                  <c:v>Cost (Bus, tram or metro - US $)</c:v>
                </c:pt>
              </c:strCache>
            </c:strRef>
          </c:cat>
          <c:val>
            <c:numRef>
              <c:f>'Transport Prices'!$C$5</c:f>
              <c:numCache>
                <c:formatCode>0.0</c:formatCode>
                <c:ptCount val="1"/>
                <c:pt idx="0">
                  <c:v>3.8</c:v>
                </c:pt>
              </c:numCache>
            </c:numRef>
          </c:val>
        </c:ser>
        <c:ser>
          <c:idx val="4"/>
          <c:order val="4"/>
          <c:tx>
            <c:strRef>
              <c:f>'Transport Prices'!$B$6</c:f>
              <c:strCache>
                <c:ptCount val="1"/>
                <c:pt idx="0">
                  <c:v>Oslo</c:v>
                </c:pt>
              </c:strCache>
            </c:strRef>
          </c:tx>
          <c:spPr>
            <a:solidFill>
              <a:schemeClr val="accent5"/>
            </a:solidFill>
            <a:ln>
              <a:noFill/>
            </a:ln>
            <a:effectLst/>
          </c:spPr>
          <c:invertIfNegative val="0"/>
          <c:cat>
            <c:strRef>
              <c:f>'Transport Prices'!$C$1</c:f>
              <c:strCache>
                <c:ptCount val="1"/>
                <c:pt idx="0">
                  <c:v>Cost (Bus, tram or metro - US $)</c:v>
                </c:pt>
              </c:strCache>
            </c:strRef>
          </c:cat>
          <c:val>
            <c:numRef>
              <c:f>'Transport Prices'!$C$6</c:f>
              <c:numCache>
                <c:formatCode>0.0</c:formatCode>
                <c:ptCount val="1"/>
                <c:pt idx="0">
                  <c:v>3.8</c:v>
                </c:pt>
              </c:numCache>
            </c:numRef>
          </c:val>
        </c:ser>
        <c:ser>
          <c:idx val="5"/>
          <c:order val="5"/>
          <c:tx>
            <c:strRef>
              <c:f>'Transport Prices'!$B$7</c:f>
              <c:strCache>
                <c:ptCount val="1"/>
                <c:pt idx="0">
                  <c:v>Auckland</c:v>
                </c:pt>
              </c:strCache>
            </c:strRef>
          </c:tx>
          <c:spPr>
            <a:solidFill>
              <a:schemeClr val="accent6"/>
            </a:solidFill>
            <a:ln>
              <a:noFill/>
            </a:ln>
            <a:effectLst/>
          </c:spPr>
          <c:invertIfNegative val="0"/>
          <c:cat>
            <c:strRef>
              <c:f>'Transport Prices'!$C$1</c:f>
              <c:strCache>
                <c:ptCount val="1"/>
                <c:pt idx="0">
                  <c:v>Cost (Bus, tram or metro - US $)</c:v>
                </c:pt>
              </c:strCache>
            </c:strRef>
          </c:cat>
          <c:val>
            <c:numRef>
              <c:f>'Transport Prices'!$C$7</c:f>
              <c:numCache>
                <c:formatCode>0.0</c:formatCode>
                <c:ptCount val="1"/>
                <c:pt idx="0">
                  <c:v>3.2</c:v>
                </c:pt>
              </c:numCache>
            </c:numRef>
          </c:val>
        </c:ser>
        <c:ser>
          <c:idx val="6"/>
          <c:order val="6"/>
          <c:tx>
            <c:strRef>
              <c:f>'Transport Prices'!$B$8</c:f>
              <c:strCache>
                <c:ptCount val="1"/>
                <c:pt idx="0">
                  <c:v>Dublin</c:v>
                </c:pt>
              </c:strCache>
            </c:strRef>
          </c:tx>
          <c:spPr>
            <a:solidFill>
              <a:schemeClr val="accent1">
                <a:lumMod val="60000"/>
              </a:schemeClr>
            </a:solidFill>
            <a:ln>
              <a:noFill/>
            </a:ln>
            <a:effectLst/>
          </c:spPr>
          <c:invertIfNegative val="0"/>
          <c:cat>
            <c:strRef>
              <c:f>'Transport Prices'!$C$1</c:f>
              <c:strCache>
                <c:ptCount val="1"/>
                <c:pt idx="0">
                  <c:v>Cost (Bus, tram or metro - US $)</c:v>
                </c:pt>
              </c:strCache>
            </c:strRef>
          </c:cat>
          <c:val>
            <c:numRef>
              <c:f>'Transport Prices'!$C$8</c:f>
              <c:numCache>
                <c:formatCode>0.0</c:formatCode>
                <c:ptCount val="1"/>
                <c:pt idx="0">
                  <c:v>3.2</c:v>
                </c:pt>
              </c:numCache>
            </c:numRef>
          </c:val>
        </c:ser>
        <c:ser>
          <c:idx val="7"/>
          <c:order val="7"/>
          <c:tx>
            <c:strRef>
              <c:f>'Transport Prices'!$B$9</c:f>
              <c:strCache>
                <c:ptCount val="1"/>
                <c:pt idx="0">
                  <c:v>Geneva</c:v>
                </c:pt>
              </c:strCache>
            </c:strRef>
          </c:tx>
          <c:spPr>
            <a:solidFill>
              <a:schemeClr val="accent2">
                <a:lumMod val="60000"/>
              </a:schemeClr>
            </a:solidFill>
            <a:ln>
              <a:noFill/>
            </a:ln>
            <a:effectLst/>
          </c:spPr>
          <c:invertIfNegative val="0"/>
          <c:cat>
            <c:strRef>
              <c:f>'Transport Prices'!$C$1</c:f>
              <c:strCache>
                <c:ptCount val="1"/>
                <c:pt idx="0">
                  <c:v>Cost (Bus, tram or metro - US $)</c:v>
                </c:pt>
              </c:strCache>
            </c:strRef>
          </c:cat>
          <c:val>
            <c:numRef>
              <c:f>'Transport Prices'!$C$9</c:f>
              <c:numCache>
                <c:formatCode>0.0</c:formatCode>
                <c:ptCount val="1"/>
                <c:pt idx="0">
                  <c:v>3.1</c:v>
                </c:pt>
              </c:numCache>
            </c:numRef>
          </c:val>
        </c:ser>
        <c:ser>
          <c:idx val="8"/>
          <c:order val="8"/>
          <c:tx>
            <c:strRef>
              <c:f>'Transport Prices'!$B$10</c:f>
              <c:strCache>
                <c:ptCount val="1"/>
                <c:pt idx="0">
                  <c:v>Frankfurt</c:v>
                </c:pt>
              </c:strCache>
            </c:strRef>
          </c:tx>
          <c:spPr>
            <a:solidFill>
              <a:schemeClr val="accent3">
                <a:lumMod val="60000"/>
              </a:schemeClr>
            </a:solidFill>
            <a:ln>
              <a:noFill/>
            </a:ln>
            <a:effectLst/>
          </c:spPr>
          <c:invertIfNegative val="0"/>
          <c:cat>
            <c:strRef>
              <c:f>'Transport Prices'!$C$1</c:f>
              <c:strCache>
                <c:ptCount val="1"/>
                <c:pt idx="0">
                  <c:v>Cost (Bus, tram or metro - US $)</c:v>
                </c:pt>
              </c:strCache>
            </c:strRef>
          </c:cat>
          <c:val>
            <c:numRef>
              <c:f>'Transport Prices'!$C$10</c:f>
              <c:numCache>
                <c:formatCode>0.0</c:formatCode>
                <c:ptCount val="1"/>
                <c:pt idx="0">
                  <c:v>3</c:v>
                </c:pt>
              </c:numCache>
            </c:numRef>
          </c:val>
        </c:ser>
        <c:ser>
          <c:idx val="9"/>
          <c:order val="9"/>
          <c:tx>
            <c:strRef>
              <c:f>'Transport Prices'!$B$11</c:f>
              <c:strCache>
                <c:ptCount val="1"/>
                <c:pt idx="0">
                  <c:v>Berlin</c:v>
                </c:pt>
              </c:strCache>
            </c:strRef>
          </c:tx>
          <c:spPr>
            <a:solidFill>
              <a:schemeClr val="accent4">
                <a:lumMod val="60000"/>
              </a:schemeClr>
            </a:solidFill>
            <a:ln>
              <a:noFill/>
            </a:ln>
            <a:effectLst/>
          </c:spPr>
          <c:invertIfNegative val="0"/>
          <c:cat>
            <c:strRef>
              <c:f>'Transport Prices'!$C$1</c:f>
              <c:strCache>
                <c:ptCount val="1"/>
                <c:pt idx="0">
                  <c:v>Cost (Bus, tram or metro - US $)</c:v>
                </c:pt>
              </c:strCache>
            </c:strRef>
          </c:cat>
          <c:val>
            <c:numRef>
              <c:f>'Transport Prices'!$C$11</c:f>
              <c:numCache>
                <c:formatCode>0.0</c:formatCode>
                <c:ptCount val="1"/>
                <c:pt idx="0">
                  <c:v>2.9</c:v>
                </c:pt>
              </c:numCache>
            </c:numRef>
          </c:val>
        </c:ser>
        <c:ser>
          <c:idx val="10"/>
          <c:order val="10"/>
          <c:tx>
            <c:strRef>
              <c:f>'Transport Prices'!$B$12</c:f>
              <c:strCache>
                <c:ptCount val="1"/>
                <c:pt idx="0">
                  <c:v>Helsinki</c:v>
                </c:pt>
              </c:strCache>
            </c:strRef>
          </c:tx>
          <c:spPr>
            <a:solidFill>
              <a:schemeClr val="accent5">
                <a:lumMod val="60000"/>
              </a:schemeClr>
            </a:solidFill>
            <a:ln>
              <a:noFill/>
            </a:ln>
            <a:effectLst/>
          </c:spPr>
          <c:invertIfNegative val="0"/>
          <c:cat>
            <c:strRef>
              <c:f>'Transport Prices'!$C$1</c:f>
              <c:strCache>
                <c:ptCount val="1"/>
                <c:pt idx="0">
                  <c:v>Cost (Bus, tram or metro - US $)</c:v>
                </c:pt>
              </c:strCache>
            </c:strRef>
          </c:cat>
          <c:val>
            <c:numRef>
              <c:f>'Transport Prices'!$C$12</c:f>
              <c:numCache>
                <c:formatCode>0.0</c:formatCode>
                <c:ptCount val="1"/>
                <c:pt idx="0">
                  <c:v>2.9</c:v>
                </c:pt>
              </c:numCache>
            </c:numRef>
          </c:val>
        </c:ser>
        <c:ser>
          <c:idx val="11"/>
          <c:order val="11"/>
          <c:tx>
            <c:strRef>
              <c:f>'Transport Prices'!$B$13</c:f>
              <c:strCache>
                <c:ptCount val="1"/>
                <c:pt idx="0">
                  <c:v>Munich</c:v>
                </c:pt>
              </c:strCache>
            </c:strRef>
          </c:tx>
          <c:spPr>
            <a:solidFill>
              <a:schemeClr val="accent6">
                <a:lumMod val="60000"/>
              </a:schemeClr>
            </a:solidFill>
            <a:ln>
              <a:noFill/>
            </a:ln>
            <a:effectLst/>
          </c:spPr>
          <c:invertIfNegative val="0"/>
          <c:cat>
            <c:strRef>
              <c:f>'Transport Prices'!$C$1</c:f>
              <c:strCache>
                <c:ptCount val="1"/>
                <c:pt idx="0">
                  <c:v>Cost (Bus, tram or metro - US $)</c:v>
                </c:pt>
              </c:strCache>
            </c:strRef>
          </c:cat>
          <c:val>
            <c:numRef>
              <c:f>'Transport Prices'!$C$13</c:f>
              <c:numCache>
                <c:formatCode>0.0</c:formatCode>
                <c:ptCount val="1"/>
                <c:pt idx="0">
                  <c:v>2.9</c:v>
                </c:pt>
              </c:numCache>
            </c:numRef>
          </c:val>
        </c:ser>
        <c:ser>
          <c:idx val="12"/>
          <c:order val="12"/>
          <c:tx>
            <c:strRef>
              <c:f>'Transport Prices'!$B$14</c:f>
              <c:strCache>
                <c:ptCount val="1"/>
                <c:pt idx="0">
                  <c:v>New York</c:v>
                </c:pt>
              </c:strCache>
            </c:strRef>
          </c:tx>
          <c:spPr>
            <a:solidFill>
              <a:schemeClr val="accent1">
                <a:lumMod val="80000"/>
                <a:lumOff val="20000"/>
              </a:schemeClr>
            </a:solidFill>
            <a:ln>
              <a:noFill/>
            </a:ln>
            <a:effectLst/>
          </c:spPr>
          <c:invertIfNegative val="0"/>
          <c:cat>
            <c:strRef>
              <c:f>'Transport Prices'!$C$1</c:f>
              <c:strCache>
                <c:ptCount val="1"/>
                <c:pt idx="0">
                  <c:v>Cost (Bus, tram or metro - US $)</c:v>
                </c:pt>
              </c:strCache>
            </c:strRef>
          </c:cat>
          <c:val>
            <c:numRef>
              <c:f>'Transport Prices'!$C$14</c:f>
              <c:numCache>
                <c:formatCode>0.0</c:formatCode>
                <c:ptCount val="1"/>
                <c:pt idx="0">
                  <c:v>2.8</c:v>
                </c:pt>
              </c:numCache>
            </c:numRef>
          </c:val>
        </c:ser>
        <c:ser>
          <c:idx val="13"/>
          <c:order val="13"/>
          <c:tx>
            <c:strRef>
              <c:f>'Transport Prices'!$B$15</c:f>
              <c:strCache>
                <c:ptCount val="1"/>
                <c:pt idx="0">
                  <c:v>Amsterdam</c:v>
                </c:pt>
              </c:strCache>
            </c:strRef>
          </c:tx>
          <c:spPr>
            <a:solidFill>
              <a:schemeClr val="accent2">
                <a:lumMod val="80000"/>
                <a:lumOff val="20000"/>
              </a:schemeClr>
            </a:solidFill>
            <a:ln>
              <a:noFill/>
            </a:ln>
            <a:effectLst/>
          </c:spPr>
          <c:invertIfNegative val="0"/>
          <c:cat>
            <c:strRef>
              <c:f>'Transport Prices'!$C$1</c:f>
              <c:strCache>
                <c:ptCount val="1"/>
                <c:pt idx="0">
                  <c:v>Cost (Bus, tram or metro - US $)</c:v>
                </c:pt>
              </c:strCache>
            </c:strRef>
          </c:cat>
          <c:val>
            <c:numRef>
              <c:f>'Transport Prices'!$C$15</c:f>
              <c:numCache>
                <c:formatCode>0.0</c:formatCode>
                <c:ptCount val="1"/>
                <c:pt idx="0">
                  <c:v>2.7</c:v>
                </c:pt>
              </c:numCache>
            </c:numRef>
          </c:val>
        </c:ser>
        <c:ser>
          <c:idx val="14"/>
          <c:order val="14"/>
          <c:tx>
            <c:strRef>
              <c:f>'Transport Prices'!$B$16</c:f>
              <c:strCache>
                <c:ptCount val="1"/>
                <c:pt idx="0">
                  <c:v>Montreal</c:v>
                </c:pt>
              </c:strCache>
            </c:strRef>
          </c:tx>
          <c:spPr>
            <a:solidFill>
              <a:schemeClr val="accent3">
                <a:lumMod val="80000"/>
                <a:lumOff val="20000"/>
              </a:schemeClr>
            </a:solidFill>
            <a:ln>
              <a:noFill/>
            </a:ln>
            <a:effectLst/>
          </c:spPr>
          <c:invertIfNegative val="0"/>
          <c:cat>
            <c:strRef>
              <c:f>'Transport Prices'!$C$1</c:f>
              <c:strCache>
                <c:ptCount val="1"/>
                <c:pt idx="0">
                  <c:v>Cost (Bus, tram or metro - US $)</c:v>
                </c:pt>
              </c:strCache>
            </c:strRef>
          </c:cat>
          <c:val>
            <c:numRef>
              <c:f>'Transport Prices'!$C$16</c:f>
              <c:numCache>
                <c:formatCode>0.0</c:formatCode>
                <c:ptCount val="1"/>
                <c:pt idx="0">
                  <c:v>2.6</c:v>
                </c:pt>
              </c:numCache>
            </c:numRef>
          </c:val>
        </c:ser>
        <c:ser>
          <c:idx val="15"/>
          <c:order val="15"/>
          <c:tx>
            <c:strRef>
              <c:f>'Transport Prices'!$B$17</c:f>
              <c:strCache>
                <c:ptCount val="1"/>
                <c:pt idx="0">
                  <c:v>Sydney</c:v>
                </c:pt>
              </c:strCache>
            </c:strRef>
          </c:tx>
          <c:spPr>
            <a:solidFill>
              <a:schemeClr val="accent4">
                <a:lumMod val="80000"/>
                <a:lumOff val="20000"/>
              </a:schemeClr>
            </a:solidFill>
            <a:ln>
              <a:noFill/>
            </a:ln>
            <a:effectLst/>
          </c:spPr>
          <c:invertIfNegative val="0"/>
          <c:cat>
            <c:strRef>
              <c:f>'Transport Prices'!$C$1</c:f>
              <c:strCache>
                <c:ptCount val="1"/>
                <c:pt idx="0">
                  <c:v>Cost (Bus, tram or metro - US $)</c:v>
                </c:pt>
              </c:strCache>
            </c:strRef>
          </c:cat>
          <c:val>
            <c:numRef>
              <c:f>'Transport Prices'!$C$17</c:f>
              <c:numCache>
                <c:formatCode>0.0</c:formatCode>
                <c:ptCount val="1"/>
                <c:pt idx="0">
                  <c:v>2.6</c:v>
                </c:pt>
              </c:numCache>
            </c:numRef>
          </c:val>
        </c:ser>
        <c:ser>
          <c:idx val="16"/>
          <c:order val="16"/>
          <c:tx>
            <c:strRef>
              <c:f>'Transport Prices'!$B$18</c:f>
              <c:strCache>
                <c:ptCount val="1"/>
                <c:pt idx="0">
                  <c:v>Toronto</c:v>
                </c:pt>
              </c:strCache>
            </c:strRef>
          </c:tx>
          <c:spPr>
            <a:solidFill>
              <a:schemeClr val="accent5">
                <a:lumMod val="80000"/>
                <a:lumOff val="20000"/>
              </a:schemeClr>
            </a:solidFill>
            <a:ln>
              <a:noFill/>
            </a:ln>
            <a:effectLst/>
          </c:spPr>
          <c:invertIfNegative val="0"/>
          <c:cat>
            <c:strRef>
              <c:f>'Transport Prices'!$C$1</c:f>
              <c:strCache>
                <c:ptCount val="1"/>
                <c:pt idx="0">
                  <c:v>Cost (Bus, tram or metro - US $)</c:v>
                </c:pt>
              </c:strCache>
            </c:strRef>
          </c:cat>
          <c:val>
            <c:numRef>
              <c:f>'Transport Prices'!$C$18</c:f>
              <c:numCache>
                <c:formatCode>0.0</c:formatCode>
                <c:ptCount val="1"/>
                <c:pt idx="0">
                  <c:v>2.4</c:v>
                </c:pt>
              </c:numCache>
            </c:numRef>
          </c:val>
        </c:ser>
        <c:ser>
          <c:idx val="17"/>
          <c:order val="17"/>
          <c:tx>
            <c:strRef>
              <c:f>'Transport Prices'!$B$19</c:f>
              <c:strCache>
                <c:ptCount val="1"/>
                <c:pt idx="0">
                  <c:v>Vienna</c:v>
                </c:pt>
              </c:strCache>
            </c:strRef>
          </c:tx>
          <c:spPr>
            <a:solidFill>
              <a:schemeClr val="accent6">
                <a:lumMod val="80000"/>
                <a:lumOff val="20000"/>
              </a:schemeClr>
            </a:solidFill>
            <a:ln>
              <a:noFill/>
            </a:ln>
            <a:effectLst/>
          </c:spPr>
          <c:invertIfNegative val="0"/>
          <c:cat>
            <c:strRef>
              <c:f>'Transport Prices'!$C$1</c:f>
              <c:strCache>
                <c:ptCount val="1"/>
                <c:pt idx="0">
                  <c:v>Cost (Bus, tram or metro - US $)</c:v>
                </c:pt>
              </c:strCache>
            </c:strRef>
          </c:cat>
          <c:val>
            <c:numRef>
              <c:f>'Transport Prices'!$C$19</c:f>
              <c:numCache>
                <c:formatCode>0.0</c:formatCode>
                <c:ptCount val="1"/>
                <c:pt idx="0">
                  <c:v>2.2999999999999998</c:v>
                </c:pt>
              </c:numCache>
            </c:numRef>
          </c:val>
        </c:ser>
        <c:ser>
          <c:idx val="18"/>
          <c:order val="18"/>
          <c:tx>
            <c:strRef>
              <c:f>'Transport Prices'!$B$20</c:f>
              <c:strCache>
                <c:ptCount val="1"/>
                <c:pt idx="0">
                  <c:v>Miami</c:v>
                </c:pt>
              </c:strCache>
            </c:strRef>
          </c:tx>
          <c:spPr>
            <a:solidFill>
              <a:schemeClr val="accent1">
                <a:lumMod val="80000"/>
              </a:schemeClr>
            </a:solidFill>
            <a:ln>
              <a:noFill/>
            </a:ln>
            <a:effectLst/>
          </c:spPr>
          <c:invertIfNegative val="0"/>
          <c:cat>
            <c:strRef>
              <c:f>'Transport Prices'!$C$1</c:f>
              <c:strCache>
                <c:ptCount val="1"/>
                <c:pt idx="0">
                  <c:v>Cost (Bus, tram or metro - US $)</c:v>
                </c:pt>
              </c:strCache>
            </c:strRef>
          </c:cat>
          <c:val>
            <c:numRef>
              <c:f>'Transport Prices'!$C$20</c:f>
              <c:numCache>
                <c:formatCode>0.0</c:formatCode>
                <c:ptCount val="1"/>
                <c:pt idx="0">
                  <c:v>2.2999999999999998</c:v>
                </c:pt>
              </c:numCache>
            </c:numRef>
          </c:val>
        </c:ser>
        <c:ser>
          <c:idx val="19"/>
          <c:order val="19"/>
          <c:tx>
            <c:strRef>
              <c:f>'Transport Prices'!$B$21</c:f>
              <c:strCache>
                <c:ptCount val="1"/>
                <c:pt idx="0">
                  <c:v>Barcelona</c:v>
                </c:pt>
              </c:strCache>
            </c:strRef>
          </c:tx>
          <c:spPr>
            <a:solidFill>
              <a:schemeClr val="accent2">
                <a:lumMod val="80000"/>
              </a:schemeClr>
            </a:solidFill>
            <a:ln>
              <a:noFill/>
            </a:ln>
            <a:effectLst/>
          </c:spPr>
          <c:invertIfNegative val="0"/>
          <c:cat>
            <c:strRef>
              <c:f>'Transport Prices'!$C$1</c:f>
              <c:strCache>
                <c:ptCount val="1"/>
                <c:pt idx="0">
                  <c:v>Cost (Bus, tram or metro - US $)</c:v>
                </c:pt>
              </c:strCache>
            </c:strRef>
          </c:cat>
          <c:val>
            <c:numRef>
              <c:f>'Transport Prices'!$C$21</c:f>
              <c:numCache>
                <c:formatCode>0.0</c:formatCode>
                <c:ptCount val="1"/>
                <c:pt idx="0">
                  <c:v>2.2999999999999998</c:v>
                </c:pt>
              </c:numCache>
            </c:numRef>
          </c:val>
        </c:ser>
        <c:ser>
          <c:idx val="20"/>
          <c:order val="20"/>
          <c:tx>
            <c:strRef>
              <c:f>'Transport Prices'!$B$22</c:f>
              <c:strCache>
                <c:ptCount val="1"/>
                <c:pt idx="0">
                  <c:v>Brussels</c:v>
                </c:pt>
              </c:strCache>
            </c:strRef>
          </c:tx>
          <c:spPr>
            <a:solidFill>
              <a:schemeClr val="accent3">
                <a:lumMod val="80000"/>
              </a:schemeClr>
            </a:solidFill>
            <a:ln>
              <a:noFill/>
            </a:ln>
            <a:effectLst/>
          </c:spPr>
          <c:invertIfNegative val="0"/>
          <c:cat>
            <c:strRef>
              <c:f>'Transport Prices'!$C$1</c:f>
              <c:strCache>
                <c:ptCount val="1"/>
                <c:pt idx="0">
                  <c:v>Cost (Bus, tram or metro - US $)</c:v>
                </c:pt>
              </c:strCache>
            </c:strRef>
          </c:cat>
          <c:val>
            <c:numRef>
              <c:f>'Transport Prices'!$C$22</c:f>
              <c:numCache>
                <c:formatCode>0.0</c:formatCode>
                <c:ptCount val="1"/>
                <c:pt idx="0">
                  <c:v>2.2000000000000002</c:v>
                </c:pt>
              </c:numCache>
            </c:numRef>
          </c:val>
        </c:ser>
        <c:ser>
          <c:idx val="21"/>
          <c:order val="21"/>
          <c:tx>
            <c:strRef>
              <c:f>'Transport Prices'!$B$23</c:f>
              <c:strCache>
                <c:ptCount val="1"/>
                <c:pt idx="0">
                  <c:v>Luxembourg</c:v>
                </c:pt>
              </c:strCache>
            </c:strRef>
          </c:tx>
          <c:spPr>
            <a:solidFill>
              <a:schemeClr val="accent4">
                <a:lumMod val="80000"/>
              </a:schemeClr>
            </a:solidFill>
            <a:ln>
              <a:noFill/>
            </a:ln>
            <a:effectLst/>
          </c:spPr>
          <c:invertIfNegative val="0"/>
          <c:cat>
            <c:strRef>
              <c:f>'Transport Prices'!$C$1</c:f>
              <c:strCache>
                <c:ptCount val="1"/>
                <c:pt idx="0">
                  <c:v>Cost (Bus, tram or metro - US $)</c:v>
                </c:pt>
              </c:strCache>
            </c:strRef>
          </c:cat>
          <c:val>
            <c:numRef>
              <c:f>'Transport Prices'!$C$23</c:f>
              <c:numCache>
                <c:formatCode>0.0</c:formatCode>
                <c:ptCount val="1"/>
                <c:pt idx="0">
                  <c:v>2.2000000000000002</c:v>
                </c:pt>
              </c:numCache>
            </c:numRef>
          </c:val>
        </c:ser>
        <c:ser>
          <c:idx val="22"/>
          <c:order val="22"/>
          <c:tx>
            <c:strRef>
              <c:f>'Transport Prices'!$B$24</c:f>
              <c:strCache>
                <c:ptCount val="1"/>
                <c:pt idx="0">
                  <c:v>Paris</c:v>
                </c:pt>
              </c:strCache>
            </c:strRef>
          </c:tx>
          <c:spPr>
            <a:solidFill>
              <a:schemeClr val="accent5">
                <a:lumMod val="80000"/>
              </a:schemeClr>
            </a:solidFill>
            <a:ln>
              <a:noFill/>
            </a:ln>
            <a:effectLst/>
          </c:spPr>
          <c:invertIfNegative val="0"/>
          <c:cat>
            <c:strRef>
              <c:f>'Transport Prices'!$C$1</c:f>
              <c:strCache>
                <c:ptCount val="1"/>
                <c:pt idx="0">
                  <c:v>Cost (Bus, tram or metro - US $)</c:v>
                </c:pt>
              </c:strCache>
            </c:strRef>
          </c:cat>
          <c:val>
            <c:numRef>
              <c:f>'Transport Prices'!$C$24</c:f>
              <c:numCache>
                <c:formatCode>0.0</c:formatCode>
                <c:ptCount val="1"/>
                <c:pt idx="0">
                  <c:v>2</c:v>
                </c:pt>
              </c:numCache>
            </c:numRef>
          </c:val>
        </c:ser>
        <c:ser>
          <c:idx val="23"/>
          <c:order val="23"/>
          <c:tx>
            <c:strRef>
              <c:f>'Transport Prices'!$B$25</c:f>
              <c:strCache>
                <c:ptCount val="1"/>
                <c:pt idx="0">
                  <c:v>Madrid</c:v>
                </c:pt>
              </c:strCache>
            </c:strRef>
          </c:tx>
          <c:spPr>
            <a:solidFill>
              <a:schemeClr val="accent6">
                <a:lumMod val="80000"/>
              </a:schemeClr>
            </a:solidFill>
            <a:ln>
              <a:noFill/>
            </a:ln>
            <a:effectLst/>
          </c:spPr>
          <c:invertIfNegative val="0"/>
          <c:cat>
            <c:strRef>
              <c:f>'Transport Prices'!$C$1</c:f>
              <c:strCache>
                <c:ptCount val="1"/>
                <c:pt idx="0">
                  <c:v>Cost (Bus, tram or metro - US $)</c:v>
                </c:pt>
              </c:strCache>
            </c:strRef>
          </c:cat>
          <c:val>
            <c:numRef>
              <c:f>'Transport Prices'!$C$25</c:f>
              <c:numCache>
                <c:formatCode>0.0</c:formatCode>
                <c:ptCount val="1"/>
                <c:pt idx="0">
                  <c:v>2</c:v>
                </c:pt>
              </c:numCache>
            </c:numRef>
          </c:val>
        </c:ser>
        <c:ser>
          <c:idx val="24"/>
          <c:order val="24"/>
          <c:tx>
            <c:strRef>
              <c:f>'Transport Prices'!$B$26</c:f>
              <c:strCache>
                <c:ptCount val="1"/>
                <c:pt idx="0">
                  <c:v>Lyon</c:v>
                </c:pt>
              </c:strCache>
            </c:strRef>
          </c:tx>
          <c:spPr>
            <a:solidFill>
              <a:schemeClr val="accent1">
                <a:lumMod val="60000"/>
                <a:lumOff val="40000"/>
              </a:schemeClr>
            </a:solidFill>
            <a:ln>
              <a:noFill/>
            </a:ln>
            <a:effectLst/>
          </c:spPr>
          <c:invertIfNegative val="0"/>
          <c:cat>
            <c:strRef>
              <c:f>'Transport Prices'!$C$1</c:f>
              <c:strCache>
                <c:ptCount val="1"/>
                <c:pt idx="0">
                  <c:v>Cost (Bus, tram or metro - US $)</c:v>
                </c:pt>
              </c:strCache>
            </c:strRef>
          </c:cat>
          <c:val>
            <c:numRef>
              <c:f>'Transport Prices'!$C$26</c:f>
              <c:numCache>
                <c:formatCode>0.0</c:formatCode>
                <c:ptCount val="1"/>
                <c:pt idx="0">
                  <c:v>2</c:v>
                </c:pt>
              </c:numCache>
            </c:numRef>
          </c:val>
        </c:ser>
        <c:ser>
          <c:idx val="25"/>
          <c:order val="25"/>
          <c:tx>
            <c:strRef>
              <c:f>'Transport Prices'!$B$27</c:f>
              <c:strCache>
                <c:ptCount val="1"/>
                <c:pt idx="0">
                  <c:v>Chicago</c:v>
                </c:pt>
              </c:strCache>
            </c:strRef>
          </c:tx>
          <c:spPr>
            <a:solidFill>
              <a:schemeClr val="accent2">
                <a:lumMod val="60000"/>
                <a:lumOff val="40000"/>
              </a:schemeClr>
            </a:solidFill>
            <a:ln>
              <a:noFill/>
            </a:ln>
            <a:effectLst/>
          </c:spPr>
          <c:invertIfNegative val="0"/>
          <c:cat>
            <c:strRef>
              <c:f>'Transport Prices'!$C$1</c:f>
              <c:strCache>
                <c:ptCount val="1"/>
                <c:pt idx="0">
                  <c:v>Cost (Bus, tram or metro - US $)</c:v>
                </c:pt>
              </c:strCache>
            </c:strRef>
          </c:cat>
          <c:val>
            <c:numRef>
              <c:f>'Transport Prices'!$C$27</c:f>
              <c:numCache>
                <c:formatCode>0.0</c:formatCode>
                <c:ptCount val="1"/>
                <c:pt idx="0">
                  <c:v>1.9</c:v>
                </c:pt>
              </c:numCache>
            </c:numRef>
          </c:val>
        </c:ser>
        <c:ser>
          <c:idx val="26"/>
          <c:order val="26"/>
          <c:tx>
            <c:strRef>
              <c:f>'Transport Prices'!$B$28</c:f>
              <c:strCache>
                <c:ptCount val="1"/>
                <c:pt idx="0">
                  <c:v>Tel Aviv</c:v>
                </c:pt>
              </c:strCache>
            </c:strRef>
          </c:tx>
          <c:spPr>
            <a:solidFill>
              <a:schemeClr val="accent3">
                <a:lumMod val="60000"/>
                <a:lumOff val="40000"/>
              </a:schemeClr>
            </a:solidFill>
            <a:ln>
              <a:noFill/>
            </a:ln>
            <a:effectLst/>
          </c:spPr>
          <c:invertIfNegative val="0"/>
          <c:cat>
            <c:strRef>
              <c:f>'Transport Prices'!$C$1</c:f>
              <c:strCache>
                <c:ptCount val="1"/>
                <c:pt idx="0">
                  <c:v>Cost (Bus, tram or metro - US $)</c:v>
                </c:pt>
              </c:strCache>
            </c:strRef>
          </c:cat>
          <c:val>
            <c:numRef>
              <c:f>'Transport Prices'!$C$28</c:f>
              <c:numCache>
                <c:formatCode>0.0</c:formatCode>
                <c:ptCount val="1"/>
                <c:pt idx="0">
                  <c:v>1.8</c:v>
                </c:pt>
              </c:numCache>
            </c:numRef>
          </c:val>
        </c:ser>
        <c:ser>
          <c:idx val="27"/>
          <c:order val="27"/>
          <c:tx>
            <c:strRef>
              <c:f>'Transport Prices'!$B$29</c:f>
              <c:strCache>
                <c:ptCount val="1"/>
                <c:pt idx="0">
                  <c:v>Lisbon</c:v>
                </c:pt>
              </c:strCache>
            </c:strRef>
          </c:tx>
          <c:spPr>
            <a:solidFill>
              <a:schemeClr val="accent4">
                <a:lumMod val="60000"/>
                <a:lumOff val="40000"/>
              </a:schemeClr>
            </a:solidFill>
            <a:ln>
              <a:noFill/>
            </a:ln>
            <a:effectLst/>
          </c:spPr>
          <c:invertIfNegative val="0"/>
          <c:cat>
            <c:strRef>
              <c:f>'Transport Prices'!$C$1</c:f>
              <c:strCache>
                <c:ptCount val="1"/>
                <c:pt idx="0">
                  <c:v>Cost (Bus, tram or metro - US $)</c:v>
                </c:pt>
              </c:strCache>
            </c:strRef>
          </c:cat>
          <c:val>
            <c:numRef>
              <c:f>'Transport Prices'!$C$29</c:f>
              <c:numCache>
                <c:formatCode>0.0</c:formatCode>
                <c:ptCount val="1"/>
                <c:pt idx="0">
                  <c:v>1.8</c:v>
                </c:pt>
              </c:numCache>
            </c:numRef>
          </c:val>
        </c:ser>
        <c:ser>
          <c:idx val="28"/>
          <c:order val="28"/>
          <c:tx>
            <c:strRef>
              <c:f>'Transport Prices'!$B$30</c:f>
              <c:strCache>
                <c:ptCount val="1"/>
                <c:pt idx="0">
                  <c:v>Tallinn</c:v>
                </c:pt>
              </c:strCache>
            </c:strRef>
          </c:tx>
          <c:spPr>
            <a:solidFill>
              <a:schemeClr val="accent5">
                <a:lumMod val="60000"/>
                <a:lumOff val="40000"/>
              </a:schemeClr>
            </a:solidFill>
            <a:ln>
              <a:noFill/>
            </a:ln>
            <a:effectLst/>
          </c:spPr>
          <c:invertIfNegative val="0"/>
          <c:cat>
            <c:strRef>
              <c:f>'Transport Prices'!$C$1</c:f>
              <c:strCache>
                <c:ptCount val="1"/>
                <c:pt idx="0">
                  <c:v>Cost (Bus, tram or metro - US $)</c:v>
                </c:pt>
              </c:strCache>
            </c:strRef>
          </c:cat>
          <c:val>
            <c:numRef>
              <c:f>'Transport Prices'!$C$30</c:f>
              <c:numCache>
                <c:formatCode>0.0</c:formatCode>
                <c:ptCount val="1"/>
                <c:pt idx="0">
                  <c:v>1.7</c:v>
                </c:pt>
              </c:numCache>
            </c:numRef>
          </c:val>
        </c:ser>
        <c:ser>
          <c:idx val="29"/>
          <c:order val="29"/>
          <c:tx>
            <c:strRef>
              <c:f>'Transport Prices'!$B$31</c:f>
              <c:strCache>
                <c:ptCount val="1"/>
                <c:pt idx="0">
                  <c:v>Nicosia</c:v>
                </c:pt>
              </c:strCache>
            </c:strRef>
          </c:tx>
          <c:spPr>
            <a:solidFill>
              <a:schemeClr val="accent6">
                <a:lumMod val="60000"/>
                <a:lumOff val="40000"/>
              </a:schemeClr>
            </a:solidFill>
            <a:ln>
              <a:noFill/>
            </a:ln>
            <a:effectLst/>
          </c:spPr>
          <c:invertIfNegative val="0"/>
          <c:cat>
            <c:strRef>
              <c:f>'Transport Prices'!$C$1</c:f>
              <c:strCache>
                <c:ptCount val="1"/>
                <c:pt idx="0">
                  <c:v>Cost (Bus, tram or metro - US $)</c:v>
                </c:pt>
              </c:strCache>
            </c:strRef>
          </c:cat>
          <c:val>
            <c:numRef>
              <c:f>'Transport Prices'!$C$31</c:f>
              <c:numCache>
                <c:formatCode>0.0</c:formatCode>
                <c:ptCount val="1"/>
                <c:pt idx="0">
                  <c:v>1.6</c:v>
                </c:pt>
              </c:numCache>
            </c:numRef>
          </c:val>
        </c:ser>
        <c:ser>
          <c:idx val="30"/>
          <c:order val="30"/>
          <c:tx>
            <c:strRef>
              <c:f>'Transport Prices'!$B$32</c:f>
              <c:strCache>
                <c:ptCount val="1"/>
                <c:pt idx="0">
                  <c:v>Milan</c:v>
                </c:pt>
              </c:strCache>
            </c:strRef>
          </c:tx>
          <c:spPr>
            <a:solidFill>
              <a:schemeClr val="accent1">
                <a:lumMod val="50000"/>
              </a:schemeClr>
            </a:solidFill>
            <a:ln>
              <a:noFill/>
            </a:ln>
            <a:effectLst/>
          </c:spPr>
          <c:invertIfNegative val="0"/>
          <c:cat>
            <c:strRef>
              <c:f>'Transport Prices'!$C$1</c:f>
              <c:strCache>
                <c:ptCount val="1"/>
                <c:pt idx="0">
                  <c:v>Cost (Bus, tram or metro - US $)</c:v>
                </c:pt>
              </c:strCache>
            </c:strRef>
          </c:cat>
          <c:val>
            <c:numRef>
              <c:f>'Transport Prices'!$C$32</c:f>
              <c:numCache>
                <c:formatCode>0.0</c:formatCode>
                <c:ptCount val="1"/>
                <c:pt idx="0">
                  <c:v>1.6</c:v>
                </c:pt>
              </c:numCache>
            </c:numRef>
          </c:val>
        </c:ser>
        <c:ser>
          <c:idx val="31"/>
          <c:order val="31"/>
          <c:tx>
            <c:strRef>
              <c:f>'Transport Prices'!$B$33</c:f>
              <c:strCache>
                <c:ptCount val="1"/>
                <c:pt idx="0">
                  <c:v>Rome</c:v>
                </c:pt>
              </c:strCache>
            </c:strRef>
          </c:tx>
          <c:spPr>
            <a:solidFill>
              <a:schemeClr val="accent2">
                <a:lumMod val="50000"/>
              </a:schemeClr>
            </a:solidFill>
            <a:ln>
              <a:noFill/>
            </a:ln>
            <a:effectLst/>
          </c:spPr>
          <c:invertIfNegative val="0"/>
          <c:cat>
            <c:strRef>
              <c:f>'Transport Prices'!$C$1</c:f>
              <c:strCache>
                <c:ptCount val="1"/>
                <c:pt idx="0">
                  <c:v>Cost (Bus, tram or metro - US $)</c:v>
                </c:pt>
              </c:strCache>
            </c:strRef>
          </c:cat>
          <c:val>
            <c:numRef>
              <c:f>'Transport Prices'!$C$33</c:f>
              <c:numCache>
                <c:formatCode>0.0</c:formatCode>
                <c:ptCount val="1"/>
                <c:pt idx="0">
                  <c:v>1.6</c:v>
                </c:pt>
              </c:numCache>
            </c:numRef>
          </c:val>
        </c:ser>
        <c:ser>
          <c:idx val="32"/>
          <c:order val="32"/>
          <c:tx>
            <c:strRef>
              <c:f>'Transport Prices'!$B$34</c:f>
              <c:strCache>
                <c:ptCount val="1"/>
                <c:pt idx="0">
                  <c:v>Los Angeles</c:v>
                </c:pt>
              </c:strCache>
            </c:strRef>
          </c:tx>
          <c:spPr>
            <a:solidFill>
              <a:schemeClr val="accent3">
                <a:lumMod val="50000"/>
              </a:schemeClr>
            </a:solidFill>
            <a:ln>
              <a:noFill/>
            </a:ln>
            <a:effectLst/>
          </c:spPr>
          <c:invertIfNegative val="0"/>
          <c:cat>
            <c:strRef>
              <c:f>'Transport Prices'!$C$1</c:f>
              <c:strCache>
                <c:ptCount val="1"/>
                <c:pt idx="0">
                  <c:v>Cost (Bus, tram or metro - US $)</c:v>
                </c:pt>
              </c:strCache>
            </c:strRef>
          </c:cat>
          <c:val>
            <c:numRef>
              <c:f>'Transport Prices'!$C$34</c:f>
              <c:numCache>
                <c:formatCode>0.0</c:formatCode>
                <c:ptCount val="1"/>
                <c:pt idx="0">
                  <c:v>1.5</c:v>
                </c:pt>
              </c:numCache>
            </c:numRef>
          </c:val>
        </c:ser>
        <c:ser>
          <c:idx val="33"/>
          <c:order val="33"/>
          <c:tx>
            <c:strRef>
              <c:f>'Transport Prices'!$B$35</c:f>
              <c:strCache>
                <c:ptCount val="1"/>
                <c:pt idx="0">
                  <c:v>Ljubljana</c:v>
                </c:pt>
              </c:strCache>
            </c:strRef>
          </c:tx>
          <c:spPr>
            <a:solidFill>
              <a:schemeClr val="accent4">
                <a:lumMod val="50000"/>
              </a:schemeClr>
            </a:solidFill>
            <a:ln>
              <a:noFill/>
            </a:ln>
            <a:effectLst/>
          </c:spPr>
          <c:invertIfNegative val="0"/>
          <c:cat>
            <c:strRef>
              <c:f>'Transport Prices'!$C$1</c:f>
              <c:strCache>
                <c:ptCount val="1"/>
                <c:pt idx="0">
                  <c:v>Cost (Bus, tram or metro - US $)</c:v>
                </c:pt>
              </c:strCache>
            </c:strRef>
          </c:cat>
          <c:val>
            <c:numRef>
              <c:f>'Transport Prices'!$C$35</c:f>
              <c:numCache>
                <c:formatCode>0.0</c:formatCode>
                <c:ptCount val="1"/>
                <c:pt idx="0">
                  <c:v>1.5</c:v>
                </c:pt>
              </c:numCache>
            </c:numRef>
          </c:val>
        </c:ser>
        <c:ser>
          <c:idx val="34"/>
          <c:order val="34"/>
          <c:tx>
            <c:strRef>
              <c:f>'Transport Prices'!$B$36</c:f>
              <c:strCache>
                <c:ptCount val="1"/>
                <c:pt idx="0">
                  <c:v>Tokyo</c:v>
                </c:pt>
              </c:strCache>
            </c:strRef>
          </c:tx>
          <c:spPr>
            <a:solidFill>
              <a:schemeClr val="accent5">
                <a:lumMod val="50000"/>
              </a:schemeClr>
            </a:solidFill>
            <a:ln>
              <a:noFill/>
            </a:ln>
            <a:effectLst/>
          </c:spPr>
          <c:invertIfNegative val="0"/>
          <c:cat>
            <c:strRef>
              <c:f>'Transport Prices'!$C$1</c:f>
              <c:strCache>
                <c:ptCount val="1"/>
                <c:pt idx="0">
                  <c:v>Cost (Bus, tram or metro - US $)</c:v>
                </c:pt>
              </c:strCache>
            </c:strRef>
          </c:cat>
          <c:val>
            <c:numRef>
              <c:f>'Transport Prices'!$C$36</c:f>
              <c:numCache>
                <c:formatCode>0.0</c:formatCode>
                <c:ptCount val="1"/>
                <c:pt idx="0">
                  <c:v>1.5</c:v>
                </c:pt>
              </c:numCache>
            </c:numRef>
          </c:val>
        </c:ser>
        <c:ser>
          <c:idx val="35"/>
          <c:order val="35"/>
          <c:tx>
            <c:strRef>
              <c:f>'Transport Prices'!$B$37</c:f>
              <c:strCache>
                <c:ptCount val="1"/>
                <c:pt idx="0">
                  <c:v>Athens</c:v>
                </c:pt>
              </c:strCache>
            </c:strRef>
          </c:tx>
          <c:spPr>
            <a:solidFill>
              <a:schemeClr val="accent6">
                <a:lumMod val="50000"/>
              </a:schemeClr>
            </a:solidFill>
            <a:ln>
              <a:noFill/>
            </a:ln>
            <a:effectLst/>
          </c:spPr>
          <c:invertIfNegative val="0"/>
          <c:cat>
            <c:strRef>
              <c:f>'Transport Prices'!$C$1</c:f>
              <c:strCache>
                <c:ptCount val="1"/>
                <c:pt idx="0">
                  <c:v>Cost (Bus, tram or metro - US $)</c:v>
                </c:pt>
              </c:strCache>
            </c:strRef>
          </c:cat>
          <c:val>
            <c:numRef>
              <c:f>'Transport Prices'!$C$37</c:f>
              <c:numCache>
                <c:formatCode>0.0</c:formatCode>
                <c:ptCount val="1"/>
                <c:pt idx="0">
                  <c:v>1.4</c:v>
                </c:pt>
              </c:numCache>
            </c:numRef>
          </c:val>
        </c:ser>
        <c:ser>
          <c:idx val="36"/>
          <c:order val="36"/>
          <c:tx>
            <c:strRef>
              <c:f>'Transport Prices'!$B$38</c:f>
              <c:strCache>
                <c:ptCount val="1"/>
                <c:pt idx="0">
                  <c:v>Hong Kong</c:v>
                </c:pt>
              </c:strCache>
            </c:strRef>
          </c:tx>
          <c:spPr>
            <a:solidFill>
              <a:schemeClr val="accent1">
                <a:lumMod val="70000"/>
                <a:lumOff val="30000"/>
              </a:schemeClr>
            </a:solidFill>
            <a:ln>
              <a:noFill/>
            </a:ln>
            <a:effectLst/>
          </c:spPr>
          <c:invertIfNegative val="0"/>
          <c:cat>
            <c:strRef>
              <c:f>'Transport Prices'!$C$1</c:f>
              <c:strCache>
                <c:ptCount val="1"/>
                <c:pt idx="0">
                  <c:v>Cost (Bus, tram or metro - US $)</c:v>
                </c:pt>
              </c:strCache>
            </c:strRef>
          </c:cat>
          <c:val>
            <c:numRef>
              <c:f>'Transport Prices'!$C$38</c:f>
              <c:numCache>
                <c:formatCode>0.0</c:formatCode>
                <c:ptCount val="1"/>
                <c:pt idx="0">
                  <c:v>1.3</c:v>
                </c:pt>
              </c:numCache>
            </c:numRef>
          </c:val>
        </c:ser>
        <c:ser>
          <c:idx val="37"/>
          <c:order val="37"/>
          <c:tx>
            <c:strRef>
              <c:f>'Transport Prices'!$B$39</c:f>
              <c:strCache>
                <c:ptCount val="1"/>
                <c:pt idx="0">
                  <c:v>Budapest</c:v>
                </c:pt>
              </c:strCache>
            </c:strRef>
          </c:tx>
          <c:spPr>
            <a:solidFill>
              <a:schemeClr val="accent2">
                <a:lumMod val="70000"/>
                <a:lumOff val="30000"/>
              </a:schemeClr>
            </a:solidFill>
            <a:ln>
              <a:noFill/>
            </a:ln>
            <a:effectLst/>
          </c:spPr>
          <c:invertIfNegative val="0"/>
          <c:cat>
            <c:strRef>
              <c:f>'Transport Prices'!$C$1</c:f>
              <c:strCache>
                <c:ptCount val="1"/>
                <c:pt idx="0">
                  <c:v>Cost (Bus, tram or metro - US $)</c:v>
                </c:pt>
              </c:strCache>
            </c:strRef>
          </c:cat>
          <c:val>
            <c:numRef>
              <c:f>'Transport Prices'!$C$39</c:f>
              <c:numCache>
                <c:formatCode>0.0</c:formatCode>
                <c:ptCount val="1"/>
                <c:pt idx="0">
                  <c:v>1.3</c:v>
                </c:pt>
              </c:numCache>
            </c:numRef>
          </c:val>
        </c:ser>
        <c:ser>
          <c:idx val="38"/>
          <c:order val="38"/>
          <c:tx>
            <c:strRef>
              <c:f>'Transport Prices'!$B$40</c:f>
              <c:strCache>
                <c:ptCount val="1"/>
                <c:pt idx="0">
                  <c:v>Riga</c:v>
                </c:pt>
              </c:strCache>
            </c:strRef>
          </c:tx>
          <c:spPr>
            <a:solidFill>
              <a:schemeClr val="accent3">
                <a:lumMod val="70000"/>
                <a:lumOff val="30000"/>
              </a:schemeClr>
            </a:solidFill>
            <a:ln>
              <a:noFill/>
            </a:ln>
            <a:effectLst/>
          </c:spPr>
          <c:invertIfNegative val="0"/>
          <c:cat>
            <c:strRef>
              <c:f>'Transport Prices'!$C$1</c:f>
              <c:strCache>
                <c:ptCount val="1"/>
                <c:pt idx="0">
                  <c:v>Cost (Bus, tram or metro - US $)</c:v>
                </c:pt>
              </c:strCache>
            </c:strRef>
          </c:cat>
          <c:val>
            <c:numRef>
              <c:f>'Transport Prices'!$C$40</c:f>
              <c:numCache>
                <c:formatCode>0.0</c:formatCode>
                <c:ptCount val="1"/>
                <c:pt idx="0">
                  <c:v>1.3</c:v>
                </c:pt>
              </c:numCache>
            </c:numRef>
          </c:val>
        </c:ser>
        <c:ser>
          <c:idx val="39"/>
          <c:order val="39"/>
          <c:tx>
            <c:strRef>
              <c:f>'Transport Prices'!$B$41</c:f>
              <c:strCache>
                <c:ptCount val="1"/>
                <c:pt idx="0">
                  <c:v>Prague</c:v>
                </c:pt>
              </c:strCache>
            </c:strRef>
          </c:tx>
          <c:spPr>
            <a:solidFill>
              <a:schemeClr val="accent4">
                <a:lumMod val="70000"/>
                <a:lumOff val="30000"/>
              </a:schemeClr>
            </a:solidFill>
            <a:ln>
              <a:noFill/>
            </a:ln>
            <a:effectLst/>
          </c:spPr>
          <c:invertIfNegative val="0"/>
          <c:cat>
            <c:strRef>
              <c:f>'Transport Prices'!$C$1</c:f>
              <c:strCache>
                <c:ptCount val="1"/>
                <c:pt idx="0">
                  <c:v>Cost (Bus, tram or metro - US $)</c:v>
                </c:pt>
              </c:strCache>
            </c:strRef>
          </c:cat>
          <c:val>
            <c:numRef>
              <c:f>'Transport Prices'!$C$41</c:f>
              <c:numCache>
                <c:formatCode>0.0</c:formatCode>
                <c:ptCount val="1"/>
                <c:pt idx="0">
                  <c:v>1.2</c:v>
                </c:pt>
              </c:numCache>
            </c:numRef>
          </c:val>
        </c:ser>
        <c:ser>
          <c:idx val="40"/>
          <c:order val="40"/>
          <c:tx>
            <c:strRef>
              <c:f>'Transport Prices'!$B$42</c:f>
              <c:strCache>
                <c:ptCount val="1"/>
                <c:pt idx="0">
                  <c:v>Rio de Janeiro</c:v>
                </c:pt>
              </c:strCache>
            </c:strRef>
          </c:tx>
          <c:spPr>
            <a:solidFill>
              <a:schemeClr val="accent5">
                <a:lumMod val="70000"/>
                <a:lumOff val="30000"/>
              </a:schemeClr>
            </a:solidFill>
            <a:ln>
              <a:noFill/>
            </a:ln>
            <a:effectLst/>
          </c:spPr>
          <c:invertIfNegative val="0"/>
          <c:cat>
            <c:strRef>
              <c:f>'Transport Prices'!$C$1</c:f>
              <c:strCache>
                <c:ptCount val="1"/>
                <c:pt idx="0">
                  <c:v>Cost (Bus, tram or metro - US $)</c:v>
                </c:pt>
              </c:strCache>
            </c:strRef>
          </c:cat>
          <c:val>
            <c:numRef>
              <c:f>'Transport Prices'!$C$42</c:f>
              <c:numCache>
                <c:formatCode>0.0</c:formatCode>
                <c:ptCount val="1"/>
                <c:pt idx="0">
                  <c:v>1.2</c:v>
                </c:pt>
              </c:numCache>
            </c:numRef>
          </c:val>
        </c:ser>
        <c:ser>
          <c:idx val="41"/>
          <c:order val="41"/>
          <c:tx>
            <c:strRef>
              <c:f>'Transport Prices'!$B$43</c:f>
              <c:strCache>
                <c:ptCount val="1"/>
                <c:pt idx="0">
                  <c:v>Santiago de Chile</c:v>
                </c:pt>
              </c:strCache>
            </c:strRef>
          </c:tx>
          <c:spPr>
            <a:solidFill>
              <a:schemeClr val="accent6">
                <a:lumMod val="70000"/>
                <a:lumOff val="30000"/>
              </a:schemeClr>
            </a:solidFill>
            <a:ln>
              <a:noFill/>
            </a:ln>
            <a:effectLst/>
          </c:spPr>
          <c:invertIfNegative val="0"/>
          <c:cat>
            <c:strRef>
              <c:f>'Transport Prices'!$C$1</c:f>
              <c:strCache>
                <c:ptCount val="1"/>
                <c:pt idx="0">
                  <c:v>Cost (Bus, tram or metro - US $)</c:v>
                </c:pt>
              </c:strCache>
            </c:strRef>
          </c:cat>
          <c:val>
            <c:numRef>
              <c:f>'Transport Prices'!$C$43</c:f>
              <c:numCache>
                <c:formatCode>0.0</c:formatCode>
                <c:ptCount val="1"/>
                <c:pt idx="0">
                  <c:v>1.1000000000000001</c:v>
                </c:pt>
              </c:numCache>
            </c:numRef>
          </c:val>
        </c:ser>
        <c:ser>
          <c:idx val="42"/>
          <c:order val="42"/>
          <c:tx>
            <c:strRef>
              <c:f>'Transport Prices'!$B$44</c:f>
              <c:strCache>
                <c:ptCount val="1"/>
                <c:pt idx="0">
                  <c:v>Seoul</c:v>
                </c:pt>
              </c:strCache>
            </c:strRef>
          </c:tx>
          <c:spPr>
            <a:solidFill>
              <a:schemeClr val="accent1">
                <a:lumMod val="70000"/>
              </a:schemeClr>
            </a:solidFill>
            <a:ln>
              <a:noFill/>
            </a:ln>
            <a:effectLst/>
          </c:spPr>
          <c:invertIfNegative val="0"/>
          <c:cat>
            <c:strRef>
              <c:f>'Transport Prices'!$C$1</c:f>
              <c:strCache>
                <c:ptCount val="1"/>
                <c:pt idx="0">
                  <c:v>Cost (Bus, tram or metro - US $)</c:v>
                </c:pt>
              </c:strCache>
            </c:strRef>
          </c:cat>
          <c:val>
            <c:numRef>
              <c:f>'Transport Prices'!$C$44</c:f>
              <c:numCache>
                <c:formatCode>0.0</c:formatCode>
                <c:ptCount val="1"/>
                <c:pt idx="0">
                  <c:v>1.1000000000000001</c:v>
                </c:pt>
              </c:numCache>
            </c:numRef>
          </c:val>
        </c:ser>
        <c:ser>
          <c:idx val="43"/>
          <c:order val="43"/>
          <c:tx>
            <c:strRef>
              <c:f>'Transport Prices'!$B$45</c:f>
              <c:strCache>
                <c:ptCount val="1"/>
                <c:pt idx="0">
                  <c:v>Dubai</c:v>
                </c:pt>
              </c:strCache>
            </c:strRef>
          </c:tx>
          <c:spPr>
            <a:solidFill>
              <a:schemeClr val="accent2">
                <a:lumMod val="70000"/>
              </a:schemeClr>
            </a:solidFill>
            <a:ln>
              <a:noFill/>
            </a:ln>
            <a:effectLst/>
          </c:spPr>
          <c:invertIfNegative val="0"/>
          <c:cat>
            <c:strRef>
              <c:f>'Transport Prices'!$C$1</c:f>
              <c:strCache>
                <c:ptCount val="1"/>
                <c:pt idx="0">
                  <c:v>Cost (Bus, tram or metro - US $)</c:v>
                </c:pt>
              </c:strCache>
            </c:strRef>
          </c:cat>
          <c:val>
            <c:numRef>
              <c:f>'Transport Prices'!$C$45</c:f>
              <c:numCache>
                <c:formatCode>0.0</c:formatCode>
                <c:ptCount val="1"/>
                <c:pt idx="0">
                  <c:v>1.1000000000000001</c:v>
                </c:pt>
              </c:numCache>
            </c:numRef>
          </c:val>
        </c:ser>
        <c:ser>
          <c:idx val="44"/>
          <c:order val="44"/>
          <c:tx>
            <c:strRef>
              <c:f>'Transport Prices'!$B$46</c:f>
              <c:strCache>
                <c:ptCount val="1"/>
                <c:pt idx="0">
                  <c:v>Sao Paulo</c:v>
                </c:pt>
              </c:strCache>
            </c:strRef>
          </c:tx>
          <c:spPr>
            <a:solidFill>
              <a:schemeClr val="accent3">
                <a:lumMod val="70000"/>
              </a:schemeClr>
            </a:solidFill>
            <a:ln>
              <a:noFill/>
            </a:ln>
            <a:effectLst/>
          </c:spPr>
          <c:invertIfNegative val="0"/>
          <c:cat>
            <c:strRef>
              <c:f>'Transport Prices'!$C$1</c:f>
              <c:strCache>
                <c:ptCount val="1"/>
                <c:pt idx="0">
                  <c:v>Cost (Bus, tram or metro - US $)</c:v>
                </c:pt>
              </c:strCache>
            </c:strRef>
          </c:cat>
          <c:val>
            <c:numRef>
              <c:f>'Transport Prices'!$C$46</c:f>
              <c:numCache>
                <c:formatCode>0.0</c:formatCode>
                <c:ptCount val="1"/>
                <c:pt idx="0">
                  <c:v>1.1000000000000001</c:v>
                </c:pt>
              </c:numCache>
            </c:numRef>
          </c:val>
        </c:ser>
        <c:ser>
          <c:idx val="45"/>
          <c:order val="45"/>
          <c:tx>
            <c:strRef>
              <c:f>'Transport Prices'!$B$47</c:f>
              <c:strCache>
                <c:ptCount val="1"/>
                <c:pt idx="0">
                  <c:v>Doha</c:v>
                </c:pt>
              </c:strCache>
            </c:strRef>
          </c:tx>
          <c:spPr>
            <a:solidFill>
              <a:schemeClr val="accent4">
                <a:lumMod val="70000"/>
              </a:schemeClr>
            </a:solidFill>
            <a:ln>
              <a:noFill/>
            </a:ln>
            <a:effectLst/>
          </c:spPr>
          <c:invertIfNegative val="0"/>
          <c:cat>
            <c:strRef>
              <c:f>'Transport Prices'!$C$1</c:f>
              <c:strCache>
                <c:ptCount val="1"/>
                <c:pt idx="0">
                  <c:v>Cost (Bus, tram or metro - US $)</c:v>
                </c:pt>
              </c:strCache>
            </c:strRef>
          </c:cat>
          <c:val>
            <c:numRef>
              <c:f>'Transport Prices'!$C$47</c:f>
              <c:numCache>
                <c:formatCode>0.0</c:formatCode>
                <c:ptCount val="1"/>
                <c:pt idx="0">
                  <c:v>0.9</c:v>
                </c:pt>
              </c:numCache>
            </c:numRef>
          </c:val>
        </c:ser>
        <c:ser>
          <c:idx val="46"/>
          <c:order val="46"/>
          <c:tx>
            <c:strRef>
              <c:f>'Transport Prices'!$B$48</c:f>
              <c:strCache>
                <c:ptCount val="1"/>
                <c:pt idx="0">
                  <c:v>Bratislava</c:v>
                </c:pt>
              </c:strCache>
            </c:strRef>
          </c:tx>
          <c:spPr>
            <a:solidFill>
              <a:schemeClr val="accent5">
                <a:lumMod val="70000"/>
              </a:schemeClr>
            </a:solidFill>
            <a:ln>
              <a:noFill/>
            </a:ln>
            <a:effectLst/>
          </c:spPr>
          <c:invertIfNegative val="0"/>
          <c:cat>
            <c:strRef>
              <c:f>'Transport Prices'!$C$1</c:f>
              <c:strCache>
                <c:ptCount val="1"/>
                <c:pt idx="0">
                  <c:v>Cost (Bus, tram or metro - US $)</c:v>
                </c:pt>
              </c:strCache>
            </c:strRef>
          </c:cat>
          <c:val>
            <c:numRef>
              <c:f>'Transport Prices'!$C$48</c:f>
              <c:numCache>
                <c:formatCode>0.0</c:formatCode>
                <c:ptCount val="1"/>
                <c:pt idx="0">
                  <c:v>0.9</c:v>
                </c:pt>
              </c:numCache>
            </c:numRef>
          </c:val>
        </c:ser>
        <c:ser>
          <c:idx val="47"/>
          <c:order val="47"/>
          <c:tx>
            <c:strRef>
              <c:f>'Transport Prices'!$B$49</c:f>
              <c:strCache>
                <c:ptCount val="1"/>
                <c:pt idx="0">
                  <c:v>Vilnius</c:v>
                </c:pt>
              </c:strCache>
            </c:strRef>
          </c:tx>
          <c:spPr>
            <a:solidFill>
              <a:schemeClr val="accent6">
                <a:lumMod val="70000"/>
              </a:schemeClr>
            </a:solidFill>
            <a:ln>
              <a:noFill/>
            </a:ln>
            <a:effectLst/>
          </c:spPr>
          <c:invertIfNegative val="0"/>
          <c:cat>
            <c:strRef>
              <c:f>'Transport Prices'!$C$1</c:f>
              <c:strCache>
                <c:ptCount val="1"/>
                <c:pt idx="0">
                  <c:v>Cost (Bus, tram or metro - US $)</c:v>
                </c:pt>
              </c:strCache>
            </c:strRef>
          </c:cat>
          <c:val>
            <c:numRef>
              <c:f>'Transport Prices'!$C$49</c:f>
              <c:numCache>
                <c:formatCode>0.0</c:formatCode>
                <c:ptCount val="1"/>
                <c:pt idx="0">
                  <c:v>0.9</c:v>
                </c:pt>
              </c:numCache>
            </c:numRef>
          </c:val>
        </c:ser>
        <c:ser>
          <c:idx val="48"/>
          <c:order val="48"/>
          <c:tx>
            <c:strRef>
              <c:f>'Transport Prices'!$B$50</c:f>
              <c:strCache>
                <c:ptCount val="1"/>
                <c:pt idx="0">
                  <c:v>Warsaw</c:v>
                </c:pt>
              </c:strCache>
            </c:strRef>
          </c:tx>
          <c:spPr>
            <a:solidFill>
              <a:schemeClr val="accent1">
                <a:lumMod val="50000"/>
                <a:lumOff val="50000"/>
              </a:schemeClr>
            </a:solidFill>
            <a:ln>
              <a:noFill/>
            </a:ln>
            <a:effectLst/>
          </c:spPr>
          <c:invertIfNegative val="0"/>
          <c:cat>
            <c:strRef>
              <c:f>'Transport Prices'!$C$1</c:f>
              <c:strCache>
                <c:ptCount val="1"/>
                <c:pt idx="0">
                  <c:v>Cost (Bus, tram or metro - US $)</c:v>
                </c:pt>
              </c:strCache>
            </c:strRef>
          </c:cat>
          <c:val>
            <c:numRef>
              <c:f>'Transport Prices'!$C$50</c:f>
              <c:numCache>
                <c:formatCode>0.0</c:formatCode>
                <c:ptCount val="1"/>
                <c:pt idx="0">
                  <c:v>0.9</c:v>
                </c:pt>
              </c:numCache>
            </c:numRef>
          </c:val>
        </c:ser>
        <c:ser>
          <c:idx val="49"/>
          <c:order val="49"/>
          <c:tx>
            <c:strRef>
              <c:f>'Transport Prices'!$B$51</c:f>
              <c:strCache>
                <c:ptCount val="1"/>
                <c:pt idx="0">
                  <c:v>Moscow</c:v>
                </c:pt>
              </c:strCache>
            </c:strRef>
          </c:tx>
          <c:spPr>
            <a:solidFill>
              <a:schemeClr val="accent2">
                <a:lumMod val="50000"/>
                <a:lumOff val="50000"/>
              </a:schemeClr>
            </a:solidFill>
            <a:ln>
              <a:noFill/>
            </a:ln>
            <a:effectLst/>
          </c:spPr>
          <c:invertIfNegative val="0"/>
          <c:cat>
            <c:strRef>
              <c:f>'Transport Prices'!$C$1</c:f>
              <c:strCache>
                <c:ptCount val="1"/>
                <c:pt idx="0">
                  <c:v>Cost (Bus, tram or metro - US $)</c:v>
                </c:pt>
              </c:strCache>
            </c:strRef>
          </c:cat>
          <c:val>
            <c:numRef>
              <c:f>'Transport Prices'!$C$51</c:f>
              <c:numCache>
                <c:formatCode>0.0</c:formatCode>
                <c:ptCount val="1"/>
                <c:pt idx="0">
                  <c:v>0.9</c:v>
                </c:pt>
              </c:numCache>
            </c:numRef>
          </c:val>
        </c:ser>
        <c:ser>
          <c:idx val="50"/>
          <c:order val="50"/>
          <c:tx>
            <c:strRef>
              <c:f>'Transport Prices'!$B$52</c:f>
              <c:strCache>
                <c:ptCount val="1"/>
                <c:pt idx="0">
                  <c:v>Johannesburg</c:v>
                </c:pt>
              </c:strCache>
            </c:strRef>
          </c:tx>
          <c:spPr>
            <a:solidFill>
              <a:schemeClr val="accent3">
                <a:lumMod val="50000"/>
                <a:lumOff val="50000"/>
              </a:schemeClr>
            </a:solidFill>
            <a:ln>
              <a:noFill/>
            </a:ln>
            <a:effectLst/>
          </c:spPr>
          <c:invertIfNegative val="0"/>
          <c:cat>
            <c:strRef>
              <c:f>'Transport Prices'!$C$1</c:f>
              <c:strCache>
                <c:ptCount val="1"/>
                <c:pt idx="0">
                  <c:v>Cost (Bus, tram or metro - US $)</c:v>
                </c:pt>
              </c:strCache>
            </c:strRef>
          </c:cat>
          <c:val>
            <c:numRef>
              <c:f>'Transport Prices'!$C$52</c:f>
              <c:numCache>
                <c:formatCode>0.0</c:formatCode>
                <c:ptCount val="1"/>
                <c:pt idx="0">
                  <c:v>0.8</c:v>
                </c:pt>
              </c:numCache>
            </c:numRef>
          </c:val>
        </c:ser>
        <c:ser>
          <c:idx val="51"/>
          <c:order val="51"/>
          <c:tx>
            <c:strRef>
              <c:f>'Transport Prices'!$B$53</c:f>
              <c:strCache>
                <c:ptCount val="1"/>
                <c:pt idx="0">
                  <c:v>Manama (Bahrain)</c:v>
                </c:pt>
              </c:strCache>
            </c:strRef>
          </c:tx>
          <c:spPr>
            <a:solidFill>
              <a:schemeClr val="accent4">
                <a:lumMod val="50000"/>
                <a:lumOff val="50000"/>
              </a:schemeClr>
            </a:solidFill>
            <a:ln>
              <a:noFill/>
            </a:ln>
            <a:effectLst/>
          </c:spPr>
          <c:invertIfNegative val="0"/>
          <c:cat>
            <c:strRef>
              <c:f>'Transport Prices'!$C$1</c:f>
              <c:strCache>
                <c:ptCount val="1"/>
                <c:pt idx="0">
                  <c:v>Cost (Bus, tram or metro - US $)</c:v>
                </c:pt>
              </c:strCache>
            </c:strRef>
          </c:cat>
          <c:val>
            <c:numRef>
              <c:f>'Transport Prices'!$C$53</c:f>
              <c:numCache>
                <c:formatCode>0.0</c:formatCode>
                <c:ptCount val="1"/>
                <c:pt idx="0">
                  <c:v>0.8</c:v>
                </c:pt>
              </c:numCache>
            </c:numRef>
          </c:val>
        </c:ser>
        <c:ser>
          <c:idx val="52"/>
          <c:order val="52"/>
          <c:tx>
            <c:strRef>
              <c:f>'Transport Prices'!$B$54</c:f>
              <c:strCache>
                <c:ptCount val="1"/>
                <c:pt idx="0">
                  <c:v>Bangkok</c:v>
                </c:pt>
              </c:strCache>
            </c:strRef>
          </c:tx>
          <c:spPr>
            <a:solidFill>
              <a:schemeClr val="accent5">
                <a:lumMod val="50000"/>
                <a:lumOff val="50000"/>
              </a:schemeClr>
            </a:solidFill>
            <a:ln>
              <a:noFill/>
            </a:ln>
            <a:effectLst/>
          </c:spPr>
          <c:invertIfNegative val="0"/>
          <c:cat>
            <c:strRef>
              <c:f>'Transport Prices'!$C$1</c:f>
              <c:strCache>
                <c:ptCount val="1"/>
                <c:pt idx="0">
                  <c:v>Cost (Bus, tram or metro - US $)</c:v>
                </c:pt>
              </c:strCache>
            </c:strRef>
          </c:cat>
          <c:val>
            <c:numRef>
              <c:f>'Transport Prices'!$C$54</c:f>
              <c:numCache>
                <c:formatCode>0.0</c:formatCode>
                <c:ptCount val="1"/>
                <c:pt idx="0">
                  <c:v>0.7</c:v>
                </c:pt>
              </c:numCache>
            </c:numRef>
          </c:val>
        </c:ser>
        <c:ser>
          <c:idx val="53"/>
          <c:order val="53"/>
          <c:tx>
            <c:strRef>
              <c:f>'Transport Prices'!$B$55</c:f>
              <c:strCache>
                <c:ptCount val="1"/>
                <c:pt idx="0">
                  <c:v>Istanbul</c:v>
                </c:pt>
              </c:strCache>
            </c:strRef>
          </c:tx>
          <c:spPr>
            <a:solidFill>
              <a:schemeClr val="accent6">
                <a:lumMod val="50000"/>
                <a:lumOff val="50000"/>
              </a:schemeClr>
            </a:solidFill>
            <a:ln>
              <a:noFill/>
            </a:ln>
            <a:effectLst/>
          </c:spPr>
          <c:invertIfNegative val="0"/>
          <c:cat>
            <c:strRef>
              <c:f>'Transport Prices'!$C$1</c:f>
              <c:strCache>
                <c:ptCount val="1"/>
                <c:pt idx="0">
                  <c:v>Cost (Bus, tram or metro - US $)</c:v>
                </c:pt>
              </c:strCache>
            </c:strRef>
          </c:cat>
          <c:val>
            <c:numRef>
              <c:f>'Transport Prices'!$C$55</c:f>
              <c:numCache>
                <c:formatCode>0.0</c:formatCode>
                <c:ptCount val="1"/>
                <c:pt idx="0">
                  <c:v>0.7</c:v>
                </c:pt>
              </c:numCache>
            </c:numRef>
          </c:val>
        </c:ser>
        <c:ser>
          <c:idx val="54"/>
          <c:order val="54"/>
          <c:tx>
            <c:strRef>
              <c:f>'Transport Prices'!$B$56</c:f>
              <c:strCache>
                <c:ptCount val="1"/>
                <c:pt idx="0">
                  <c:v>Lima</c:v>
                </c:pt>
              </c:strCache>
            </c:strRef>
          </c:tx>
          <c:spPr>
            <a:solidFill>
              <a:schemeClr val="accent1"/>
            </a:solidFill>
            <a:ln>
              <a:noFill/>
            </a:ln>
            <a:effectLst/>
          </c:spPr>
          <c:invertIfNegative val="0"/>
          <c:cat>
            <c:strRef>
              <c:f>'Transport Prices'!$C$1</c:f>
              <c:strCache>
                <c:ptCount val="1"/>
                <c:pt idx="0">
                  <c:v>Cost (Bus, tram or metro - US $)</c:v>
                </c:pt>
              </c:strCache>
            </c:strRef>
          </c:cat>
          <c:val>
            <c:numRef>
              <c:f>'Transport Prices'!$C$56</c:f>
              <c:numCache>
                <c:formatCode>0.0</c:formatCode>
                <c:ptCount val="1"/>
                <c:pt idx="0">
                  <c:v>0.7</c:v>
                </c:pt>
              </c:numCache>
            </c:numRef>
          </c:val>
        </c:ser>
        <c:ser>
          <c:idx val="55"/>
          <c:order val="55"/>
          <c:tx>
            <c:strRef>
              <c:f>'Transport Prices'!$B$57</c:f>
              <c:strCache>
                <c:ptCount val="1"/>
                <c:pt idx="0">
                  <c:v>Bogota</c:v>
                </c:pt>
              </c:strCache>
            </c:strRef>
          </c:tx>
          <c:spPr>
            <a:solidFill>
              <a:schemeClr val="accent2"/>
            </a:solidFill>
            <a:ln>
              <a:noFill/>
            </a:ln>
            <a:effectLst/>
          </c:spPr>
          <c:invertIfNegative val="0"/>
          <c:cat>
            <c:strRef>
              <c:f>'Transport Prices'!$C$1</c:f>
              <c:strCache>
                <c:ptCount val="1"/>
                <c:pt idx="0">
                  <c:v>Cost (Bus, tram or metro - US $)</c:v>
                </c:pt>
              </c:strCache>
            </c:strRef>
          </c:cat>
          <c:val>
            <c:numRef>
              <c:f>'Transport Prices'!$C$57</c:f>
              <c:numCache>
                <c:formatCode>0.0</c:formatCode>
                <c:ptCount val="1"/>
                <c:pt idx="0">
                  <c:v>0.7</c:v>
                </c:pt>
              </c:numCache>
            </c:numRef>
          </c:val>
        </c:ser>
        <c:ser>
          <c:idx val="56"/>
          <c:order val="56"/>
          <c:tx>
            <c:strRef>
              <c:f>'Transport Prices'!$B$58</c:f>
              <c:strCache>
                <c:ptCount val="1"/>
                <c:pt idx="0">
                  <c:v>Mumbai (Bombay)</c:v>
                </c:pt>
              </c:strCache>
            </c:strRef>
          </c:tx>
          <c:spPr>
            <a:solidFill>
              <a:schemeClr val="accent3"/>
            </a:solidFill>
            <a:ln>
              <a:noFill/>
            </a:ln>
            <a:effectLst/>
          </c:spPr>
          <c:invertIfNegative val="0"/>
          <c:cat>
            <c:strRef>
              <c:f>'Transport Prices'!$C$1</c:f>
              <c:strCache>
                <c:ptCount val="1"/>
                <c:pt idx="0">
                  <c:v>Cost (Bus, tram or metro - US $)</c:v>
                </c:pt>
              </c:strCache>
            </c:strRef>
          </c:cat>
          <c:val>
            <c:numRef>
              <c:f>'Transport Prices'!$C$58</c:f>
              <c:numCache>
                <c:formatCode>0.0</c:formatCode>
                <c:ptCount val="1"/>
                <c:pt idx="0">
                  <c:v>0.7</c:v>
                </c:pt>
              </c:numCache>
            </c:numRef>
          </c:val>
        </c:ser>
        <c:ser>
          <c:idx val="57"/>
          <c:order val="57"/>
          <c:tx>
            <c:strRef>
              <c:f>'Transport Prices'!$B$59</c:f>
              <c:strCache>
                <c:ptCount val="1"/>
                <c:pt idx="0">
                  <c:v>Sofia</c:v>
                </c:pt>
              </c:strCache>
            </c:strRef>
          </c:tx>
          <c:spPr>
            <a:solidFill>
              <a:schemeClr val="accent4"/>
            </a:solidFill>
            <a:ln>
              <a:noFill/>
            </a:ln>
            <a:effectLst/>
          </c:spPr>
          <c:invertIfNegative val="0"/>
          <c:cat>
            <c:strRef>
              <c:f>'Transport Prices'!$C$1</c:f>
              <c:strCache>
                <c:ptCount val="1"/>
                <c:pt idx="0">
                  <c:v>Cost (Bus, tram or metro - US $)</c:v>
                </c:pt>
              </c:strCache>
            </c:strRef>
          </c:cat>
          <c:val>
            <c:numRef>
              <c:f>'Transport Prices'!$C$59</c:f>
              <c:numCache>
                <c:formatCode>0.0</c:formatCode>
                <c:ptCount val="1"/>
                <c:pt idx="0">
                  <c:v>0.6</c:v>
                </c:pt>
              </c:numCache>
            </c:numRef>
          </c:val>
        </c:ser>
        <c:ser>
          <c:idx val="58"/>
          <c:order val="58"/>
          <c:tx>
            <c:strRef>
              <c:f>'Transport Prices'!$B$60</c:f>
              <c:strCache>
                <c:ptCount val="1"/>
                <c:pt idx="0">
                  <c:v>Nairobi</c:v>
                </c:pt>
              </c:strCache>
            </c:strRef>
          </c:tx>
          <c:spPr>
            <a:solidFill>
              <a:schemeClr val="accent5"/>
            </a:solidFill>
            <a:ln>
              <a:noFill/>
            </a:ln>
            <a:effectLst/>
          </c:spPr>
          <c:invertIfNegative val="0"/>
          <c:cat>
            <c:strRef>
              <c:f>'Transport Prices'!$C$1</c:f>
              <c:strCache>
                <c:ptCount val="1"/>
                <c:pt idx="0">
                  <c:v>Cost (Bus, tram or metro - US $)</c:v>
                </c:pt>
              </c:strCache>
            </c:strRef>
          </c:cat>
          <c:val>
            <c:numRef>
              <c:f>'Transport Prices'!$C$60</c:f>
              <c:numCache>
                <c:formatCode>0.0</c:formatCode>
                <c:ptCount val="1"/>
                <c:pt idx="0">
                  <c:v>0.6</c:v>
                </c:pt>
              </c:numCache>
            </c:numRef>
          </c:val>
        </c:ser>
        <c:ser>
          <c:idx val="59"/>
          <c:order val="59"/>
          <c:tx>
            <c:strRef>
              <c:f>'Transport Prices'!$B$61</c:f>
              <c:strCache>
                <c:ptCount val="1"/>
                <c:pt idx="0">
                  <c:v>Beijing</c:v>
                </c:pt>
              </c:strCache>
            </c:strRef>
          </c:tx>
          <c:spPr>
            <a:solidFill>
              <a:schemeClr val="accent6"/>
            </a:solidFill>
            <a:ln>
              <a:noFill/>
            </a:ln>
            <a:effectLst/>
          </c:spPr>
          <c:invertIfNegative val="0"/>
          <c:cat>
            <c:strRef>
              <c:f>'Transport Prices'!$C$1</c:f>
              <c:strCache>
                <c:ptCount val="1"/>
                <c:pt idx="0">
                  <c:v>Cost (Bus, tram or metro - US $)</c:v>
                </c:pt>
              </c:strCache>
            </c:strRef>
          </c:cat>
          <c:val>
            <c:numRef>
              <c:f>'Transport Prices'!$C$61</c:f>
              <c:numCache>
                <c:formatCode>0.0</c:formatCode>
                <c:ptCount val="1"/>
                <c:pt idx="0">
                  <c:v>0.5</c:v>
                </c:pt>
              </c:numCache>
            </c:numRef>
          </c:val>
        </c:ser>
        <c:ser>
          <c:idx val="60"/>
          <c:order val="60"/>
          <c:tx>
            <c:strRef>
              <c:f>'Transport Prices'!$B$62</c:f>
              <c:strCache>
                <c:ptCount val="1"/>
                <c:pt idx="0">
                  <c:v>Manila</c:v>
                </c:pt>
              </c:strCache>
            </c:strRef>
          </c:tx>
          <c:spPr>
            <a:solidFill>
              <a:schemeClr val="accent1">
                <a:lumMod val="60000"/>
              </a:schemeClr>
            </a:solidFill>
            <a:ln>
              <a:noFill/>
            </a:ln>
            <a:effectLst/>
          </c:spPr>
          <c:invertIfNegative val="0"/>
          <c:cat>
            <c:strRef>
              <c:f>'Transport Prices'!$C$1</c:f>
              <c:strCache>
                <c:ptCount val="1"/>
                <c:pt idx="0">
                  <c:v>Cost (Bus, tram or metro - US $)</c:v>
                </c:pt>
              </c:strCache>
            </c:strRef>
          </c:cat>
          <c:val>
            <c:numRef>
              <c:f>'Transport Prices'!$C$62</c:f>
              <c:numCache>
                <c:formatCode>0.0</c:formatCode>
                <c:ptCount val="1"/>
                <c:pt idx="0">
                  <c:v>0.5</c:v>
                </c:pt>
              </c:numCache>
            </c:numRef>
          </c:val>
        </c:ser>
        <c:ser>
          <c:idx val="61"/>
          <c:order val="61"/>
          <c:tx>
            <c:strRef>
              <c:f>'Transport Prices'!$B$63</c:f>
              <c:strCache>
                <c:ptCount val="1"/>
                <c:pt idx="0">
                  <c:v>Buenos Aires</c:v>
                </c:pt>
              </c:strCache>
            </c:strRef>
          </c:tx>
          <c:spPr>
            <a:solidFill>
              <a:schemeClr val="accent2">
                <a:lumMod val="60000"/>
              </a:schemeClr>
            </a:solidFill>
            <a:ln>
              <a:noFill/>
            </a:ln>
            <a:effectLst/>
          </c:spPr>
          <c:invertIfNegative val="0"/>
          <c:cat>
            <c:strRef>
              <c:f>'Transport Prices'!$C$1</c:f>
              <c:strCache>
                <c:ptCount val="1"/>
                <c:pt idx="0">
                  <c:v>Cost (Bus, tram or metro - US $)</c:v>
                </c:pt>
              </c:strCache>
            </c:strRef>
          </c:cat>
          <c:val>
            <c:numRef>
              <c:f>'Transport Prices'!$C$63</c:f>
              <c:numCache>
                <c:formatCode>0.0</c:formatCode>
                <c:ptCount val="1"/>
                <c:pt idx="0">
                  <c:v>0.5</c:v>
                </c:pt>
              </c:numCache>
            </c:numRef>
          </c:val>
        </c:ser>
        <c:ser>
          <c:idx val="62"/>
          <c:order val="62"/>
          <c:tx>
            <c:strRef>
              <c:f>'Transport Prices'!$B$64</c:f>
              <c:strCache>
                <c:ptCount val="1"/>
                <c:pt idx="0">
                  <c:v>Taipeh</c:v>
                </c:pt>
              </c:strCache>
            </c:strRef>
          </c:tx>
          <c:spPr>
            <a:solidFill>
              <a:schemeClr val="accent3">
                <a:lumMod val="60000"/>
              </a:schemeClr>
            </a:solidFill>
            <a:ln>
              <a:noFill/>
            </a:ln>
            <a:effectLst/>
          </c:spPr>
          <c:invertIfNegative val="0"/>
          <c:cat>
            <c:strRef>
              <c:f>'Transport Prices'!$C$1</c:f>
              <c:strCache>
                <c:ptCount val="1"/>
                <c:pt idx="0">
                  <c:v>Cost (Bus, tram or metro - US $)</c:v>
                </c:pt>
              </c:strCache>
            </c:strRef>
          </c:cat>
          <c:val>
            <c:numRef>
              <c:f>'Transport Prices'!$C$64</c:f>
              <c:numCache>
                <c:formatCode>0.0</c:formatCode>
                <c:ptCount val="1"/>
                <c:pt idx="0">
                  <c:v>0.5</c:v>
                </c:pt>
              </c:numCache>
            </c:numRef>
          </c:val>
        </c:ser>
        <c:ser>
          <c:idx val="63"/>
          <c:order val="63"/>
          <c:tx>
            <c:strRef>
              <c:f>'Transport Prices'!$B$65</c:f>
              <c:strCache>
                <c:ptCount val="1"/>
                <c:pt idx="0">
                  <c:v>Bucharest</c:v>
                </c:pt>
              </c:strCache>
            </c:strRef>
          </c:tx>
          <c:spPr>
            <a:solidFill>
              <a:schemeClr val="accent4">
                <a:lumMod val="60000"/>
              </a:schemeClr>
            </a:solidFill>
            <a:ln>
              <a:noFill/>
            </a:ln>
            <a:effectLst/>
          </c:spPr>
          <c:invertIfNegative val="0"/>
          <c:cat>
            <c:strRef>
              <c:f>'Transport Prices'!$C$1</c:f>
              <c:strCache>
                <c:ptCount val="1"/>
                <c:pt idx="0">
                  <c:v>Cost (Bus, tram or metro - US $)</c:v>
                </c:pt>
              </c:strCache>
            </c:strRef>
          </c:cat>
          <c:val>
            <c:numRef>
              <c:f>'Transport Prices'!$C$65</c:f>
              <c:numCache>
                <c:formatCode>0.0</c:formatCode>
                <c:ptCount val="1"/>
                <c:pt idx="0">
                  <c:v>0.5</c:v>
                </c:pt>
              </c:numCache>
            </c:numRef>
          </c:val>
        </c:ser>
        <c:ser>
          <c:idx val="64"/>
          <c:order val="64"/>
          <c:tx>
            <c:strRef>
              <c:f>'Transport Prices'!$B$66</c:f>
              <c:strCache>
                <c:ptCount val="1"/>
                <c:pt idx="0">
                  <c:v>Kuala Lumpur</c:v>
                </c:pt>
              </c:strCache>
            </c:strRef>
          </c:tx>
          <c:spPr>
            <a:solidFill>
              <a:schemeClr val="accent5">
                <a:lumMod val="60000"/>
              </a:schemeClr>
            </a:solidFill>
            <a:ln>
              <a:noFill/>
            </a:ln>
            <a:effectLst/>
          </c:spPr>
          <c:invertIfNegative val="0"/>
          <c:cat>
            <c:strRef>
              <c:f>'Transport Prices'!$C$1</c:f>
              <c:strCache>
                <c:ptCount val="1"/>
                <c:pt idx="0">
                  <c:v>Cost (Bus, tram or metro - US $)</c:v>
                </c:pt>
              </c:strCache>
            </c:strRef>
          </c:cat>
          <c:val>
            <c:numRef>
              <c:f>'Transport Prices'!$C$66</c:f>
              <c:numCache>
                <c:formatCode>0.0</c:formatCode>
                <c:ptCount val="1"/>
                <c:pt idx="0">
                  <c:v>0.4</c:v>
                </c:pt>
              </c:numCache>
            </c:numRef>
          </c:val>
        </c:ser>
        <c:ser>
          <c:idx val="65"/>
          <c:order val="65"/>
          <c:tx>
            <c:strRef>
              <c:f>'Transport Prices'!$B$67</c:f>
              <c:strCache>
                <c:ptCount val="1"/>
                <c:pt idx="0">
                  <c:v>New Delhi</c:v>
                </c:pt>
              </c:strCache>
            </c:strRef>
          </c:tx>
          <c:spPr>
            <a:solidFill>
              <a:schemeClr val="accent6">
                <a:lumMod val="60000"/>
              </a:schemeClr>
            </a:solidFill>
            <a:ln>
              <a:noFill/>
            </a:ln>
            <a:effectLst/>
          </c:spPr>
          <c:invertIfNegative val="0"/>
          <c:cat>
            <c:strRef>
              <c:f>'Transport Prices'!$C$1</c:f>
              <c:strCache>
                <c:ptCount val="1"/>
                <c:pt idx="0">
                  <c:v>Cost (Bus, tram or metro - US $)</c:v>
                </c:pt>
              </c:strCache>
            </c:strRef>
          </c:cat>
          <c:val>
            <c:numRef>
              <c:f>'Transport Prices'!$C$67</c:f>
              <c:numCache>
                <c:formatCode>0.0</c:formatCode>
                <c:ptCount val="1"/>
                <c:pt idx="0">
                  <c:v>0.4</c:v>
                </c:pt>
              </c:numCache>
            </c:numRef>
          </c:val>
        </c:ser>
        <c:ser>
          <c:idx val="66"/>
          <c:order val="66"/>
          <c:tx>
            <c:strRef>
              <c:f>'Transport Prices'!$B$68</c:f>
              <c:strCache>
                <c:ptCount val="1"/>
                <c:pt idx="0">
                  <c:v>Shanghai</c:v>
                </c:pt>
              </c:strCache>
            </c:strRef>
          </c:tx>
          <c:spPr>
            <a:solidFill>
              <a:schemeClr val="accent1">
                <a:lumMod val="80000"/>
                <a:lumOff val="20000"/>
              </a:schemeClr>
            </a:solidFill>
            <a:ln>
              <a:noFill/>
            </a:ln>
            <a:effectLst/>
          </c:spPr>
          <c:invertIfNegative val="0"/>
          <c:cat>
            <c:strRef>
              <c:f>'Transport Prices'!$C$1</c:f>
              <c:strCache>
                <c:ptCount val="1"/>
                <c:pt idx="0">
                  <c:v>Cost (Bus, tram or metro - US $)</c:v>
                </c:pt>
              </c:strCache>
            </c:strRef>
          </c:cat>
          <c:val>
            <c:numRef>
              <c:f>'Transport Prices'!$C$68</c:f>
              <c:numCache>
                <c:formatCode>0.0</c:formatCode>
                <c:ptCount val="1"/>
                <c:pt idx="0">
                  <c:v>0.4</c:v>
                </c:pt>
              </c:numCache>
            </c:numRef>
          </c:val>
        </c:ser>
        <c:ser>
          <c:idx val="67"/>
          <c:order val="67"/>
          <c:tx>
            <c:strRef>
              <c:f>'Transport Prices'!$B$69</c:f>
              <c:strCache>
                <c:ptCount val="1"/>
                <c:pt idx="0">
                  <c:v>Mexico City</c:v>
                </c:pt>
              </c:strCache>
            </c:strRef>
          </c:tx>
          <c:spPr>
            <a:solidFill>
              <a:schemeClr val="accent2">
                <a:lumMod val="80000"/>
                <a:lumOff val="20000"/>
              </a:schemeClr>
            </a:solidFill>
            <a:ln>
              <a:noFill/>
            </a:ln>
            <a:effectLst/>
          </c:spPr>
          <c:invertIfNegative val="0"/>
          <c:cat>
            <c:strRef>
              <c:f>'Transport Prices'!$C$1</c:f>
              <c:strCache>
                <c:ptCount val="1"/>
                <c:pt idx="0">
                  <c:v>Cost (Bus, tram or metro - US $)</c:v>
                </c:pt>
              </c:strCache>
            </c:strRef>
          </c:cat>
          <c:val>
            <c:numRef>
              <c:f>'Transport Prices'!$C$69</c:f>
              <c:numCache>
                <c:formatCode>0.0</c:formatCode>
                <c:ptCount val="1"/>
                <c:pt idx="0">
                  <c:v>0.3</c:v>
                </c:pt>
              </c:numCache>
            </c:numRef>
          </c:val>
        </c:ser>
        <c:ser>
          <c:idx val="68"/>
          <c:order val="68"/>
          <c:tx>
            <c:strRef>
              <c:f>'Transport Prices'!$B$70</c:f>
              <c:strCache>
                <c:ptCount val="1"/>
                <c:pt idx="0">
                  <c:v>Jakarta</c:v>
                </c:pt>
              </c:strCache>
            </c:strRef>
          </c:tx>
          <c:spPr>
            <a:solidFill>
              <a:schemeClr val="accent3">
                <a:lumMod val="80000"/>
                <a:lumOff val="20000"/>
              </a:schemeClr>
            </a:solidFill>
            <a:ln>
              <a:noFill/>
            </a:ln>
            <a:effectLst/>
          </c:spPr>
          <c:invertIfNegative val="0"/>
          <c:cat>
            <c:strRef>
              <c:f>'Transport Prices'!$C$1</c:f>
              <c:strCache>
                <c:ptCount val="1"/>
                <c:pt idx="0">
                  <c:v>Cost (Bus, tram or metro - US $)</c:v>
                </c:pt>
              </c:strCache>
            </c:strRef>
          </c:cat>
          <c:val>
            <c:numRef>
              <c:f>'Transport Prices'!$C$70</c:f>
              <c:numCache>
                <c:formatCode>0.0</c:formatCode>
                <c:ptCount val="1"/>
                <c:pt idx="0">
                  <c:v>0.3</c:v>
                </c:pt>
              </c:numCache>
            </c:numRef>
          </c:val>
        </c:ser>
        <c:ser>
          <c:idx val="69"/>
          <c:order val="69"/>
          <c:tx>
            <c:strRef>
              <c:f>'Transport Prices'!$B$71</c:f>
              <c:strCache>
                <c:ptCount val="1"/>
                <c:pt idx="0">
                  <c:v>Kiev</c:v>
                </c:pt>
              </c:strCache>
            </c:strRef>
          </c:tx>
          <c:spPr>
            <a:solidFill>
              <a:schemeClr val="accent4">
                <a:lumMod val="80000"/>
                <a:lumOff val="20000"/>
              </a:schemeClr>
            </a:solidFill>
            <a:ln>
              <a:noFill/>
            </a:ln>
            <a:effectLst/>
          </c:spPr>
          <c:invertIfNegative val="0"/>
          <c:cat>
            <c:strRef>
              <c:f>'Transport Prices'!$C$1</c:f>
              <c:strCache>
                <c:ptCount val="1"/>
                <c:pt idx="0">
                  <c:v>Cost (Bus, tram or metro - US $)</c:v>
                </c:pt>
              </c:strCache>
            </c:strRef>
          </c:cat>
          <c:val>
            <c:numRef>
              <c:f>'Transport Prices'!$C$71</c:f>
              <c:numCache>
                <c:formatCode>0.0</c:formatCode>
                <c:ptCount val="1"/>
                <c:pt idx="0">
                  <c:v>0.2</c:v>
                </c:pt>
              </c:numCache>
            </c:numRef>
          </c:val>
        </c:ser>
        <c:ser>
          <c:idx val="70"/>
          <c:order val="70"/>
          <c:tx>
            <c:strRef>
              <c:f>'Transport Prices'!$B$72</c:f>
              <c:strCache>
                <c:ptCount val="1"/>
                <c:pt idx="0">
                  <c:v>Cairo</c:v>
                </c:pt>
              </c:strCache>
            </c:strRef>
          </c:tx>
          <c:spPr>
            <a:solidFill>
              <a:schemeClr val="accent5">
                <a:lumMod val="80000"/>
                <a:lumOff val="20000"/>
              </a:schemeClr>
            </a:solidFill>
            <a:ln>
              <a:noFill/>
            </a:ln>
            <a:effectLst/>
          </c:spPr>
          <c:invertIfNegative val="0"/>
          <c:cat>
            <c:strRef>
              <c:f>'Transport Prices'!$C$1</c:f>
              <c:strCache>
                <c:ptCount val="1"/>
                <c:pt idx="0">
                  <c:v>Cost (Bus, tram or metro - US $)</c:v>
                </c:pt>
              </c:strCache>
            </c:strRef>
          </c:cat>
          <c:val>
            <c:numRef>
              <c:f>'Transport Prices'!$C$72</c:f>
              <c:numCache>
                <c:formatCode>0.0</c:formatCode>
                <c:ptCount val="1"/>
                <c:pt idx="0">
                  <c:v>0.2</c:v>
                </c:pt>
              </c:numCache>
            </c:numRef>
          </c:val>
        </c:ser>
        <c:dLbls>
          <c:showLegendKey val="0"/>
          <c:showVal val="0"/>
          <c:showCatName val="0"/>
          <c:showSerName val="0"/>
          <c:showPercent val="0"/>
          <c:showBubbleSize val="0"/>
        </c:dLbls>
        <c:gapWidth val="75"/>
        <c:overlap val="-25"/>
        <c:axId val="412977728"/>
        <c:axId val="412976160"/>
      </c:barChart>
      <c:catAx>
        <c:axId val="412977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976160"/>
        <c:crosses val="autoZero"/>
        <c:auto val="1"/>
        <c:lblAlgn val="ctr"/>
        <c:lblOffset val="100"/>
        <c:noMultiLvlLbl val="0"/>
      </c:catAx>
      <c:valAx>
        <c:axId val="41297616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2977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3"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3836" cy="62891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ohra.mutabanna/Dropbox/113109_WB_TOD_IMP_T/TASK%202%20-%20CREATE/01%20ASSESS/Other%20Examples/Copy%20of%20Station-Area-TOD-Readiness-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Assessment Form"/>
      <sheetName val="Summary Sheet"/>
      <sheetName val="Definitions"/>
      <sheetName val="Scores"/>
      <sheetName val="Graphs"/>
      <sheetName val="IndScores"/>
      <sheetName val="Thresholds"/>
      <sheetName val="RedPotential"/>
      <sheetName val="CensusData"/>
      <sheetName val="TransitFrequencies"/>
      <sheetName val="Lists"/>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6">
          <cell r="N6" t="str">
            <v>Example Orange Input Box</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9"/>
  <sheetViews>
    <sheetView tabSelected="1" topLeftCell="A16" workbookViewId="0">
      <selection activeCell="J27" sqref="J27"/>
    </sheetView>
  </sheetViews>
  <sheetFormatPr defaultRowHeight="15" x14ac:dyDescent="0.25"/>
  <cols>
    <col min="1" max="1" width="4.28515625" style="4" customWidth="1"/>
    <col min="2" max="2" width="2.5703125" style="4" customWidth="1"/>
    <col min="3" max="16384" width="9.140625" style="4"/>
  </cols>
  <sheetData>
    <row r="2" spans="2:12" x14ac:dyDescent="0.25">
      <c r="B2" s="3"/>
      <c r="C2" s="3"/>
      <c r="D2" s="3"/>
      <c r="E2" s="3"/>
      <c r="F2" s="3"/>
      <c r="G2" s="3"/>
      <c r="H2" s="3"/>
      <c r="I2" s="3"/>
      <c r="J2" s="3"/>
      <c r="K2" s="3"/>
      <c r="L2" s="3"/>
    </row>
    <row r="3" spans="2:12" ht="18.75" x14ac:dyDescent="0.3">
      <c r="B3" s="3"/>
      <c r="C3" s="5" t="s">
        <v>23</v>
      </c>
      <c r="D3" s="3"/>
      <c r="E3" s="3"/>
      <c r="F3" s="3"/>
      <c r="G3" s="3"/>
      <c r="H3" s="3"/>
      <c r="I3" s="3"/>
      <c r="J3" s="3"/>
      <c r="K3" s="3"/>
      <c r="L3" s="3"/>
    </row>
    <row r="4" spans="2:12" x14ac:dyDescent="0.25">
      <c r="B4" s="3"/>
      <c r="C4" s="3"/>
      <c r="D4" s="3"/>
      <c r="E4" s="3"/>
      <c r="F4" s="3"/>
      <c r="G4" s="3"/>
      <c r="H4" s="3"/>
      <c r="I4" s="3"/>
      <c r="J4" s="3"/>
      <c r="K4" s="3"/>
      <c r="L4" s="3"/>
    </row>
    <row r="5" spans="2:12" x14ac:dyDescent="0.25">
      <c r="B5" s="3"/>
      <c r="C5" s="6" t="s">
        <v>20</v>
      </c>
      <c r="D5" s="3"/>
      <c r="E5" s="3"/>
      <c r="F5" s="3"/>
      <c r="G5" s="3"/>
      <c r="H5" s="3"/>
      <c r="I5" s="3"/>
      <c r="J5" s="3"/>
      <c r="K5" s="3"/>
      <c r="L5" s="3"/>
    </row>
    <row r="6" spans="2:12" ht="15" customHeight="1" x14ac:dyDescent="0.25">
      <c r="B6" s="3"/>
      <c r="C6" s="19" t="s">
        <v>283</v>
      </c>
      <c r="D6" s="19"/>
      <c r="E6" s="19"/>
      <c r="F6" s="19"/>
      <c r="G6" s="19"/>
      <c r="H6" s="19"/>
      <c r="I6" s="19"/>
      <c r="J6" s="19"/>
      <c r="K6" s="19"/>
      <c r="L6" s="3"/>
    </row>
    <row r="7" spans="2:12" x14ac:dyDescent="0.25">
      <c r="B7" s="3"/>
      <c r="C7" s="19"/>
      <c r="D7" s="19"/>
      <c r="E7" s="19"/>
      <c r="F7" s="19"/>
      <c r="G7" s="19"/>
      <c r="H7" s="19"/>
      <c r="I7" s="19"/>
      <c r="J7" s="19"/>
      <c r="K7" s="19"/>
      <c r="L7" s="3"/>
    </row>
    <row r="8" spans="2:12" x14ac:dyDescent="0.25">
      <c r="B8" s="3"/>
      <c r="C8" s="19"/>
      <c r="D8" s="19"/>
      <c r="E8" s="19"/>
      <c r="F8" s="19"/>
      <c r="G8" s="19"/>
      <c r="H8" s="19"/>
      <c r="I8" s="19"/>
      <c r="J8" s="19"/>
      <c r="K8" s="19"/>
      <c r="L8" s="3"/>
    </row>
    <row r="9" spans="2:12" x14ac:dyDescent="0.25">
      <c r="B9" s="3"/>
      <c r="C9" s="19"/>
      <c r="D9" s="19"/>
      <c r="E9" s="19"/>
      <c r="F9" s="19"/>
      <c r="G9" s="19"/>
      <c r="H9" s="19"/>
      <c r="I9" s="19"/>
      <c r="J9" s="19"/>
      <c r="K9" s="19"/>
      <c r="L9" s="3"/>
    </row>
    <row r="10" spans="2:12" x14ac:dyDescent="0.25">
      <c r="B10" s="3"/>
      <c r="C10" s="19"/>
      <c r="D10" s="19"/>
      <c r="E10" s="19"/>
      <c r="F10" s="19"/>
      <c r="G10" s="19"/>
      <c r="H10" s="19"/>
      <c r="I10" s="19"/>
      <c r="J10" s="19"/>
      <c r="K10" s="19"/>
      <c r="L10" s="3"/>
    </row>
    <row r="11" spans="2:12" x14ac:dyDescent="0.25">
      <c r="B11" s="3"/>
      <c r="C11" s="19"/>
      <c r="D11" s="19"/>
      <c r="E11" s="19"/>
      <c r="F11" s="19"/>
      <c r="G11" s="19"/>
      <c r="H11" s="19"/>
      <c r="I11" s="19"/>
      <c r="J11" s="19"/>
      <c r="K11" s="19"/>
      <c r="L11" s="3"/>
    </row>
    <row r="12" spans="2:12" x14ac:dyDescent="0.25">
      <c r="B12" s="3"/>
      <c r="C12" s="19"/>
      <c r="D12" s="19"/>
      <c r="E12" s="19"/>
      <c r="F12" s="19"/>
      <c r="G12" s="19"/>
      <c r="H12" s="19"/>
      <c r="I12" s="19"/>
      <c r="J12" s="19"/>
      <c r="K12" s="19"/>
      <c r="L12" s="3"/>
    </row>
    <row r="13" spans="2:12" x14ac:dyDescent="0.25">
      <c r="B13" s="3"/>
      <c r="C13" s="19"/>
      <c r="D13" s="19"/>
      <c r="E13" s="19"/>
      <c r="F13" s="19"/>
      <c r="G13" s="19"/>
      <c r="H13" s="19"/>
      <c r="I13" s="19"/>
      <c r="J13" s="19"/>
      <c r="K13" s="19"/>
      <c r="L13" s="3"/>
    </row>
    <row r="14" spans="2:12" x14ac:dyDescent="0.25">
      <c r="B14" s="3"/>
      <c r="C14" s="19"/>
      <c r="D14" s="19"/>
      <c r="E14" s="19"/>
      <c r="F14" s="19"/>
      <c r="G14" s="19"/>
      <c r="H14" s="19"/>
      <c r="I14" s="19"/>
      <c r="J14" s="19"/>
      <c r="K14" s="19"/>
      <c r="L14" s="3"/>
    </row>
    <row r="15" spans="2:12" ht="33" customHeight="1" x14ac:dyDescent="0.25">
      <c r="B15" s="3"/>
      <c r="C15" s="19"/>
      <c r="D15" s="19"/>
      <c r="E15" s="19"/>
      <c r="F15" s="19"/>
      <c r="G15" s="19"/>
      <c r="H15" s="19"/>
      <c r="I15" s="19"/>
      <c r="J15" s="19"/>
      <c r="K15" s="19"/>
      <c r="L15" s="3"/>
    </row>
    <row r="16" spans="2:12" x14ac:dyDescent="0.25">
      <c r="B16" s="3"/>
      <c r="C16" s="3"/>
      <c r="D16" s="3"/>
      <c r="E16" s="3"/>
      <c r="F16" s="3"/>
      <c r="G16" s="3"/>
      <c r="H16" s="3"/>
      <c r="I16" s="3"/>
      <c r="J16" s="3"/>
      <c r="K16" s="3"/>
      <c r="L16" s="3"/>
    </row>
    <row r="17" spans="2:12" x14ac:dyDescent="0.25">
      <c r="B17" s="3"/>
      <c r="C17" s="6" t="s">
        <v>21</v>
      </c>
      <c r="D17" s="3"/>
      <c r="E17" s="3"/>
      <c r="F17" s="3"/>
      <c r="G17" s="3"/>
      <c r="H17" s="3"/>
      <c r="I17" s="3"/>
      <c r="J17" s="3"/>
      <c r="K17" s="3"/>
      <c r="L17" s="3"/>
    </row>
    <row r="18" spans="2:12" x14ac:dyDescent="0.25">
      <c r="B18" s="3"/>
      <c r="C18" s="6"/>
      <c r="D18" s="3"/>
      <c r="E18" s="3"/>
      <c r="F18" s="3"/>
      <c r="G18" s="3"/>
      <c r="H18" s="3"/>
      <c r="I18" s="3"/>
      <c r="J18" s="3"/>
      <c r="K18" s="3"/>
      <c r="L18" s="3"/>
    </row>
    <row r="19" spans="2:12" ht="15" customHeight="1" x14ac:dyDescent="0.25">
      <c r="B19" s="3"/>
      <c r="C19" s="19" t="s">
        <v>284</v>
      </c>
      <c r="D19" s="19"/>
      <c r="E19" s="19"/>
      <c r="F19" s="19"/>
      <c r="G19" s="19"/>
      <c r="H19" s="19"/>
      <c r="I19" s="19"/>
      <c r="J19" s="43" t="s">
        <v>285</v>
      </c>
      <c r="K19" s="44"/>
      <c r="L19" s="3"/>
    </row>
    <row r="20" spans="2:12" x14ac:dyDescent="0.25">
      <c r="B20" s="3"/>
      <c r="C20" s="19"/>
      <c r="D20" s="19"/>
      <c r="E20" s="19"/>
      <c r="F20" s="19"/>
      <c r="G20" s="19"/>
      <c r="H20" s="19"/>
      <c r="I20" s="19"/>
      <c r="J20" s="45"/>
      <c r="K20" s="46"/>
      <c r="L20" s="3"/>
    </row>
    <row r="21" spans="2:12" x14ac:dyDescent="0.25">
      <c r="B21" s="3"/>
      <c r="C21" s="19"/>
      <c r="D21" s="19"/>
      <c r="E21" s="19"/>
      <c r="F21" s="19"/>
      <c r="G21" s="19"/>
      <c r="H21" s="19"/>
      <c r="I21" s="19"/>
      <c r="J21" s="7"/>
      <c r="K21" s="7"/>
      <c r="L21" s="3"/>
    </row>
    <row r="22" spans="2:12" ht="15" customHeight="1" x14ac:dyDescent="0.25">
      <c r="B22" s="3"/>
      <c r="C22" s="19"/>
      <c r="D22" s="19"/>
      <c r="E22" s="19"/>
      <c r="F22" s="19"/>
      <c r="G22" s="19"/>
      <c r="H22" s="19"/>
      <c r="I22" s="19"/>
      <c r="J22" s="20" t="s">
        <v>22</v>
      </c>
      <c r="K22" s="21"/>
      <c r="L22" s="3"/>
    </row>
    <row r="23" spans="2:12" x14ac:dyDescent="0.25">
      <c r="B23" s="3"/>
      <c r="C23" s="19"/>
      <c r="D23" s="19"/>
      <c r="E23" s="19"/>
      <c r="F23" s="19"/>
      <c r="G23" s="19"/>
      <c r="H23" s="19"/>
      <c r="I23" s="19"/>
      <c r="J23" s="22"/>
      <c r="K23" s="23"/>
      <c r="L23" s="3"/>
    </row>
    <row r="24" spans="2:12" x14ac:dyDescent="0.25">
      <c r="B24" s="3"/>
      <c r="C24" s="19"/>
      <c r="D24" s="19"/>
      <c r="E24" s="19"/>
      <c r="F24" s="19"/>
      <c r="G24" s="19"/>
      <c r="H24" s="19"/>
      <c r="I24" s="19"/>
      <c r="J24" s="7"/>
      <c r="K24" s="7"/>
      <c r="L24" s="3"/>
    </row>
    <row r="25" spans="2:12" ht="15" customHeight="1" x14ac:dyDescent="0.25">
      <c r="B25" s="3"/>
      <c r="C25" s="19"/>
      <c r="D25" s="19"/>
      <c r="E25" s="19"/>
      <c r="F25" s="19"/>
      <c r="G25" s="19"/>
      <c r="H25" s="19"/>
      <c r="I25" s="19"/>
      <c r="J25" s="48" t="s">
        <v>286</v>
      </c>
      <c r="K25" s="49"/>
      <c r="L25" s="3"/>
    </row>
    <row r="26" spans="2:12" x14ac:dyDescent="0.25">
      <c r="B26" s="3"/>
      <c r="C26" s="19"/>
      <c r="D26" s="19"/>
      <c r="E26" s="19"/>
      <c r="F26" s="19"/>
      <c r="G26" s="19"/>
      <c r="H26" s="19"/>
      <c r="I26" s="19"/>
      <c r="J26" s="50"/>
      <c r="K26" s="51"/>
      <c r="L26" s="3"/>
    </row>
    <row r="27" spans="2:12" x14ac:dyDescent="0.25">
      <c r="B27" s="3"/>
      <c r="C27" s="19"/>
      <c r="D27" s="19"/>
      <c r="E27" s="19"/>
      <c r="F27" s="19"/>
      <c r="G27" s="19"/>
      <c r="H27" s="19"/>
      <c r="I27" s="19"/>
      <c r="J27" s="3"/>
      <c r="K27" s="3"/>
      <c r="L27" s="3"/>
    </row>
    <row r="28" spans="2:12" x14ac:dyDescent="0.25">
      <c r="B28" s="3"/>
      <c r="C28" s="19"/>
      <c r="D28" s="19"/>
      <c r="E28" s="19"/>
      <c r="F28" s="19"/>
      <c r="G28" s="19"/>
      <c r="H28" s="19"/>
      <c r="I28" s="19"/>
      <c r="J28" s="3"/>
      <c r="K28" s="3"/>
      <c r="L28" s="3"/>
    </row>
    <row r="29" spans="2:12" x14ac:dyDescent="0.25">
      <c r="B29" s="3"/>
      <c r="C29" s="6"/>
      <c r="D29" s="3"/>
      <c r="E29" s="3"/>
      <c r="F29" s="3"/>
      <c r="G29" s="3"/>
      <c r="H29" s="3"/>
      <c r="I29" s="3"/>
      <c r="J29" s="3"/>
      <c r="K29" s="3"/>
      <c r="L29" s="3"/>
    </row>
  </sheetData>
  <mergeCells count="5">
    <mergeCell ref="C6:K15"/>
    <mergeCell ref="J22:K23"/>
    <mergeCell ref="C19:I28"/>
    <mergeCell ref="J19:K20"/>
    <mergeCell ref="J25:K26"/>
  </mergeCells>
  <dataValidations count="1">
    <dataValidation type="list" allowBlank="1" showInputMessage="1" showErrorMessage="1" sqref="J19">
      <formula1>Example</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workbookViewId="0">
      <selection activeCell="F13" sqref="F13"/>
    </sheetView>
  </sheetViews>
  <sheetFormatPr defaultRowHeight="15" x14ac:dyDescent="0.25"/>
  <cols>
    <col min="1" max="1" width="3.5703125" customWidth="1"/>
    <col min="2" max="2" width="6.140625" style="2" bestFit="1" customWidth="1"/>
    <col min="3" max="3" width="60.7109375" bestFit="1" customWidth="1"/>
    <col min="4" max="4" width="20.85546875" bestFit="1" customWidth="1"/>
    <col min="5" max="5" width="13.28515625" style="2" customWidth="1"/>
    <col min="6" max="6" width="23.42578125" style="2" customWidth="1"/>
  </cols>
  <sheetData>
    <row r="2" spans="2:6" x14ac:dyDescent="0.25">
      <c r="B2" s="58" t="s">
        <v>219</v>
      </c>
      <c r="C2" s="26"/>
      <c r="D2" s="26"/>
      <c r="E2" s="26"/>
      <c r="F2" s="26"/>
    </row>
    <row r="3" spans="2:6" x14ac:dyDescent="0.25">
      <c r="B3" s="9" t="s">
        <v>18</v>
      </c>
      <c r="C3" s="9" t="s">
        <v>19</v>
      </c>
      <c r="D3" s="8" t="s">
        <v>11</v>
      </c>
      <c r="E3" s="9" t="s">
        <v>8</v>
      </c>
      <c r="F3" s="9" t="s">
        <v>5</v>
      </c>
    </row>
    <row r="4" spans="2:6" s="1" customFormat="1" x14ac:dyDescent="0.25">
      <c r="B4" s="29">
        <v>1</v>
      </c>
      <c r="C4" s="10" t="s">
        <v>0</v>
      </c>
      <c r="D4" s="27" t="s">
        <v>12</v>
      </c>
      <c r="E4" s="24" t="s">
        <v>9</v>
      </c>
      <c r="F4" s="24" t="s">
        <v>6</v>
      </c>
    </row>
    <row r="5" spans="2:6" x14ac:dyDescent="0.25">
      <c r="B5" s="29"/>
      <c r="C5" s="28" t="s">
        <v>16</v>
      </c>
      <c r="D5" s="27"/>
      <c r="E5" s="24"/>
      <c r="F5" s="24"/>
    </row>
    <row r="6" spans="2:6" x14ac:dyDescent="0.25">
      <c r="B6" s="29"/>
      <c r="C6" s="28"/>
      <c r="D6" s="27"/>
      <c r="E6" s="24"/>
      <c r="F6" s="24"/>
    </row>
    <row r="7" spans="2:6" s="1" customFormat="1" x14ac:dyDescent="0.25">
      <c r="B7" s="30">
        <v>2</v>
      </c>
      <c r="C7" s="10" t="s">
        <v>1</v>
      </c>
      <c r="D7" s="27" t="s">
        <v>12</v>
      </c>
      <c r="E7" s="24" t="s">
        <v>9</v>
      </c>
      <c r="F7" s="24" t="s">
        <v>7</v>
      </c>
    </row>
    <row r="8" spans="2:6" x14ac:dyDescent="0.25">
      <c r="B8" s="31"/>
      <c r="C8" s="28" t="s">
        <v>17</v>
      </c>
      <c r="D8" s="27"/>
      <c r="E8" s="24"/>
      <c r="F8" s="24"/>
    </row>
    <row r="9" spans="2:6" ht="24" customHeight="1" x14ac:dyDescent="0.25">
      <c r="B9" s="32"/>
      <c r="C9" s="28"/>
      <c r="D9" s="27"/>
      <c r="E9" s="24"/>
      <c r="F9" s="24"/>
    </row>
    <row r="10" spans="2:6" s="1" customFormat="1" x14ac:dyDescent="0.25">
      <c r="B10" s="30">
        <v>3</v>
      </c>
      <c r="C10" s="10" t="s">
        <v>2</v>
      </c>
      <c r="D10" s="27" t="s">
        <v>12</v>
      </c>
      <c r="E10" s="24" t="s">
        <v>9</v>
      </c>
      <c r="F10" s="24" t="s">
        <v>282</v>
      </c>
    </row>
    <row r="11" spans="2:6" x14ac:dyDescent="0.25">
      <c r="B11" s="31"/>
      <c r="C11" s="25" t="s">
        <v>17</v>
      </c>
      <c r="D11" s="27"/>
      <c r="E11" s="24"/>
      <c r="F11" s="24"/>
    </row>
    <row r="12" spans="2:6" x14ac:dyDescent="0.25">
      <c r="B12" s="32"/>
      <c r="C12" s="25"/>
      <c r="D12" s="27"/>
      <c r="E12" s="24"/>
      <c r="F12" s="24"/>
    </row>
    <row r="13" spans="2:6" x14ac:dyDescent="0.25">
      <c r="B13" s="11">
        <v>4</v>
      </c>
      <c r="C13" s="10" t="s">
        <v>3</v>
      </c>
      <c r="D13" s="10"/>
      <c r="E13" s="11"/>
      <c r="F13" s="9"/>
    </row>
    <row r="14" spans="2:6" ht="75" x14ac:dyDescent="0.25">
      <c r="B14" s="12" t="s">
        <v>13</v>
      </c>
      <c r="C14" s="13" t="s">
        <v>4</v>
      </c>
      <c r="D14" s="14" t="s">
        <v>15</v>
      </c>
      <c r="E14" s="12" t="s">
        <v>10</v>
      </c>
      <c r="F14" s="53" t="s">
        <v>209</v>
      </c>
    </row>
    <row r="15" spans="2:6" ht="120" x14ac:dyDescent="0.25">
      <c r="B15" s="12" t="s">
        <v>14</v>
      </c>
      <c r="C15" s="15" t="s">
        <v>210</v>
      </c>
      <c r="D15" s="14" t="s">
        <v>211</v>
      </c>
      <c r="E15" s="12" t="s">
        <v>212</v>
      </c>
      <c r="F15" s="53" t="s">
        <v>213</v>
      </c>
    </row>
    <row r="16" spans="2:6" s="1" customFormat="1" x14ac:dyDescent="0.25">
      <c r="B16" s="11">
        <v>5</v>
      </c>
      <c r="C16" s="16" t="s">
        <v>215</v>
      </c>
      <c r="D16" s="10"/>
      <c r="E16" s="11"/>
      <c r="F16" s="11"/>
    </row>
    <row r="17" spans="2:6" ht="120" x14ac:dyDescent="0.25">
      <c r="B17" s="12" t="s">
        <v>13</v>
      </c>
      <c r="C17" s="15" t="s">
        <v>214</v>
      </c>
      <c r="D17" s="17" t="s">
        <v>216</v>
      </c>
      <c r="E17" s="18" t="s">
        <v>217</v>
      </c>
      <c r="F17" s="57" t="s">
        <v>218</v>
      </c>
    </row>
  </sheetData>
  <mergeCells count="16">
    <mergeCell ref="D10:D12"/>
    <mergeCell ref="C5:C6"/>
    <mergeCell ref="C8:C9"/>
    <mergeCell ref="C11:C12"/>
    <mergeCell ref="B2:F2"/>
    <mergeCell ref="B4:B6"/>
    <mergeCell ref="B7:B9"/>
    <mergeCell ref="B10:B12"/>
    <mergeCell ref="E7:E9"/>
    <mergeCell ref="F7:F9"/>
    <mergeCell ref="E4:E6"/>
    <mergeCell ref="F4:F6"/>
    <mergeCell ref="E10:E12"/>
    <mergeCell ref="F10:F12"/>
    <mergeCell ref="D4:D6"/>
    <mergeCell ref="D7:D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workbookViewId="0">
      <selection activeCell="E14" sqref="E14"/>
    </sheetView>
  </sheetViews>
  <sheetFormatPr defaultRowHeight="15" x14ac:dyDescent="0.25"/>
  <cols>
    <col min="1" max="1" width="6.140625" bestFit="1" customWidth="1"/>
    <col min="2" max="2" width="42.42578125" style="2" bestFit="1" customWidth="1"/>
    <col min="3" max="3" width="22.28515625" customWidth="1"/>
    <col min="4" max="4" width="13.7109375" bestFit="1" customWidth="1"/>
    <col min="5" max="5" width="16" style="2" customWidth="1"/>
    <col min="6" max="6" width="20" style="2" customWidth="1"/>
    <col min="8" max="8" width="15.28515625" bestFit="1" customWidth="1"/>
  </cols>
  <sheetData>
    <row r="2" spans="1:8" x14ac:dyDescent="0.25">
      <c r="B2" s="85" t="s">
        <v>206</v>
      </c>
    </row>
    <row r="3" spans="1:8" x14ac:dyDescent="0.25">
      <c r="B3" s="33"/>
    </row>
    <row r="4" spans="1:8" x14ac:dyDescent="0.25">
      <c r="A4" t="s">
        <v>202</v>
      </c>
      <c r="B4" s="33" t="s">
        <v>198</v>
      </c>
      <c r="C4" s="47" t="s">
        <v>226</v>
      </c>
      <c r="D4" s="2"/>
    </row>
    <row r="5" spans="1:8" x14ac:dyDescent="0.25">
      <c r="C5" s="2"/>
      <c r="D5" s="2"/>
    </row>
    <row r="6" spans="1:8" x14ac:dyDescent="0.25">
      <c r="A6" t="s">
        <v>203</v>
      </c>
      <c r="B6" s="33" t="s">
        <v>201</v>
      </c>
      <c r="C6" s="60">
        <v>50</v>
      </c>
      <c r="D6" s="59" t="s">
        <v>220</v>
      </c>
    </row>
    <row r="7" spans="1:8" x14ac:dyDescent="0.25">
      <c r="B7" s="33"/>
      <c r="C7" s="2"/>
      <c r="D7" s="2"/>
    </row>
    <row r="8" spans="1:8" x14ac:dyDescent="0.25">
      <c r="A8" t="s">
        <v>204</v>
      </c>
      <c r="B8" s="33" t="s">
        <v>205</v>
      </c>
    </row>
    <row r="9" spans="1:8" ht="30" x14ac:dyDescent="0.25">
      <c r="A9" s="82" t="s">
        <v>18</v>
      </c>
      <c r="B9" s="81" t="s">
        <v>197</v>
      </c>
      <c r="C9" s="83" t="str">
        <f>'Cost Reference'!D3</f>
        <v>Calculation parameter</v>
      </c>
      <c r="D9" s="81" t="str">
        <f>'Cost Reference'!E3</f>
        <v>Unit</v>
      </c>
      <c r="E9" s="84" t="s">
        <v>207</v>
      </c>
      <c r="F9" s="81" t="s">
        <v>280</v>
      </c>
    </row>
    <row r="10" spans="1:8" ht="60" x14ac:dyDescent="0.25">
      <c r="A10" s="79">
        <v>1</v>
      </c>
      <c r="B10" s="80" t="str">
        <f>'Cost Reference'!C14</f>
        <v>Land cost, if any</v>
      </c>
      <c r="C10" s="64" t="str">
        <f>'Cost Reference'!D14</f>
        <v>per unit rate based on total land area planned for development in the project</v>
      </c>
      <c r="D10" s="52" t="s">
        <v>221</v>
      </c>
      <c r="E10" s="54" t="s">
        <v>208</v>
      </c>
      <c r="F10" s="63"/>
    </row>
    <row r="11" spans="1:8" ht="105" x14ac:dyDescent="0.25">
      <c r="A11" s="79">
        <v>2</v>
      </c>
      <c r="B11" s="80" t="s">
        <v>200</v>
      </c>
      <c r="C11" s="64" t="str">
        <f>'Cost Reference'!D15</f>
        <v>per unit rate based on an average of differnet projects in differnet cities undertaken worldwide (refer "Transit Cost References" sheet)</v>
      </c>
      <c r="D11" s="52" t="s">
        <v>221</v>
      </c>
      <c r="E11" s="52" t="s">
        <v>222</v>
      </c>
      <c r="F11" s="61">
        <f>VLOOKUP(C4,'Transit Cost References'!B1:E7,4,FALSE)*C6</f>
        <v>201341338.88088152</v>
      </c>
      <c r="H11" s="66">
        <f t="shared" ref="H11:H13" si="0">F11*65/10^7</f>
        <v>1308.7187027257301</v>
      </c>
    </row>
    <row r="12" spans="1:8" ht="30" x14ac:dyDescent="0.25">
      <c r="A12" s="79">
        <v>3</v>
      </c>
      <c r="B12" s="80" t="str">
        <f>'Cost Reference'!C4</f>
        <v>Project / Programme Management</v>
      </c>
      <c r="C12" s="62" t="str">
        <f>'Cost Reference'!D4</f>
        <v>as a percentage of estimated project cost</v>
      </c>
      <c r="D12" s="52" t="str">
        <f>'Cost Reference'!E4</f>
        <v>percentage</v>
      </c>
      <c r="E12" s="56">
        <f>AVERAGE(2%,3%)</f>
        <v>2.5000000000000001E-2</v>
      </c>
      <c r="F12" s="61">
        <f>E12*$F$11</f>
        <v>5033533.472022038</v>
      </c>
      <c r="H12" s="66">
        <f t="shared" si="0"/>
        <v>32.717967568143251</v>
      </c>
    </row>
    <row r="13" spans="1:8" ht="30" x14ac:dyDescent="0.25">
      <c r="A13" s="79">
        <v>4</v>
      </c>
      <c r="B13" s="80" t="str">
        <f>'Cost Reference'!C7</f>
        <v>Conceptualisation and Planning</v>
      </c>
      <c r="C13" s="64" t="str">
        <f>'Cost Reference'!D7</f>
        <v>as a percentage of estimated project cost</v>
      </c>
      <c r="D13" s="52" t="str">
        <f>'Cost Reference'!E7</f>
        <v>percentage</v>
      </c>
      <c r="E13" s="56">
        <f>AVERAGE(0.25%,0.5%)</f>
        <v>3.7499999999999999E-3</v>
      </c>
      <c r="F13" s="61">
        <f>E13*$F$11</f>
        <v>755030.02080330567</v>
      </c>
      <c r="H13" s="66">
        <f>F13*65/10^7</f>
        <v>4.9076951352214868</v>
      </c>
    </row>
    <row r="14" spans="1:8" ht="30" x14ac:dyDescent="0.25">
      <c r="A14" s="79">
        <v>5</v>
      </c>
      <c r="B14" s="80" t="s">
        <v>2</v>
      </c>
      <c r="C14" s="64" t="str">
        <f>'Cost Reference'!D10</f>
        <v>as a percentage of estimated project cost</v>
      </c>
      <c r="D14" s="54" t="str">
        <f>'Cost Reference'!E10</f>
        <v>percentage</v>
      </c>
      <c r="E14" s="65">
        <f>AVERAGE(0.5%,1%)</f>
        <v>7.4999999999999997E-3</v>
      </c>
      <c r="F14" s="61">
        <f>E14*$F$11</f>
        <v>1510060.0416066113</v>
      </c>
      <c r="H14" s="66">
        <f>F14*65/10^7</f>
        <v>9.8153902704429736</v>
      </c>
    </row>
    <row r="15" spans="1:8" x14ac:dyDescent="0.25">
      <c r="A15" s="2">
        <v>6</v>
      </c>
      <c r="B15" s="42" t="s">
        <v>281</v>
      </c>
      <c r="C15" s="55"/>
      <c r="D15" s="55"/>
      <c r="E15" s="52"/>
      <c r="F15" s="61">
        <f>SUM(F10:F14)</f>
        <v>208639962.41531345</v>
      </c>
    </row>
    <row r="16" spans="1:8" x14ac:dyDescent="0.25">
      <c r="C16" s="55"/>
      <c r="D16" s="55"/>
      <c r="E16" s="52"/>
      <c r="F16" s="52"/>
    </row>
    <row r="17" spans="3:6" x14ac:dyDescent="0.25">
      <c r="C17" s="55"/>
      <c r="D17" s="55"/>
      <c r="E17" s="52"/>
      <c r="F17" s="52"/>
    </row>
    <row r="18" spans="3:6" x14ac:dyDescent="0.25">
      <c r="C18" s="55"/>
      <c r="D18" s="55"/>
      <c r="E18" s="52"/>
      <c r="F18" s="52"/>
    </row>
    <row r="19" spans="3:6" x14ac:dyDescent="0.25">
      <c r="C19" s="55"/>
      <c r="D19" s="55"/>
      <c r="E19" s="52"/>
      <c r="F19" s="52"/>
    </row>
    <row r="20" spans="3:6" x14ac:dyDescent="0.25">
      <c r="C20" s="55"/>
      <c r="D20" s="55"/>
      <c r="E20" s="52"/>
      <c r="F20" s="52"/>
    </row>
    <row r="21" spans="3:6" x14ac:dyDescent="0.25">
      <c r="C21" s="55"/>
      <c r="D21" s="55"/>
      <c r="E21" s="52"/>
      <c r="F21" s="52"/>
    </row>
    <row r="22" spans="3:6" x14ac:dyDescent="0.25">
      <c r="C22" s="55"/>
      <c r="D22" s="55"/>
      <c r="E22" s="52"/>
      <c r="F22" s="52"/>
    </row>
    <row r="23" spans="3:6" x14ac:dyDescent="0.25">
      <c r="C23" s="55"/>
      <c r="D23" s="55"/>
      <c r="E23" s="52"/>
      <c r="F23" s="52"/>
    </row>
    <row r="24" spans="3:6" x14ac:dyDescent="0.25">
      <c r="C24" s="55"/>
      <c r="D24" s="55"/>
      <c r="E24" s="52"/>
      <c r="F24" s="52"/>
    </row>
    <row r="25" spans="3:6" x14ac:dyDescent="0.25">
      <c r="C25" s="55"/>
      <c r="D25" s="55"/>
      <c r="E25" s="52"/>
      <c r="F25" s="52"/>
    </row>
    <row r="26" spans="3:6" x14ac:dyDescent="0.25">
      <c r="C26" s="55"/>
      <c r="D26" s="55"/>
      <c r="E26" s="52"/>
      <c r="F26" s="52"/>
    </row>
    <row r="27" spans="3:6" x14ac:dyDescent="0.25">
      <c r="C27" s="55"/>
      <c r="D27" s="55"/>
      <c r="E27" s="52"/>
      <c r="F27" s="52"/>
    </row>
    <row r="28" spans="3:6" x14ac:dyDescent="0.25">
      <c r="C28" s="55"/>
      <c r="D28" s="55"/>
      <c r="E28" s="52"/>
      <c r="F28" s="52"/>
    </row>
    <row r="29" spans="3:6" x14ac:dyDescent="0.25">
      <c r="C29" s="55"/>
      <c r="D29" s="55"/>
      <c r="E29" s="52"/>
      <c r="F29" s="52"/>
    </row>
    <row r="30" spans="3:6" x14ac:dyDescent="0.25">
      <c r="C30" s="55"/>
      <c r="D30" s="55"/>
      <c r="E30" s="52"/>
      <c r="F30" s="52"/>
    </row>
    <row r="31" spans="3:6" x14ac:dyDescent="0.25">
      <c r="C31" s="55"/>
      <c r="D31" s="55"/>
      <c r="E31" s="52"/>
      <c r="F31" s="52"/>
    </row>
    <row r="32" spans="3:6" x14ac:dyDescent="0.25">
      <c r="C32" s="55"/>
      <c r="D32" s="55"/>
      <c r="E32" s="52"/>
      <c r="F32" s="52"/>
    </row>
    <row r="33" spans="3:6" x14ac:dyDescent="0.25">
      <c r="C33" s="55"/>
      <c r="D33" s="55"/>
      <c r="E33" s="52"/>
      <c r="F33" s="52"/>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'Transit Cost References'!$B$2:$B$7</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B8" sqref="B8"/>
    </sheetView>
  </sheetViews>
  <sheetFormatPr defaultRowHeight="15" x14ac:dyDescent="0.25"/>
  <cols>
    <col min="1" max="1" width="9.28515625" style="73" bestFit="1" customWidth="1"/>
    <col min="2" max="2" width="16.7109375" style="73" bestFit="1" customWidth="1"/>
    <col min="3" max="3" width="22.42578125" style="73" bestFit="1" customWidth="1"/>
    <col min="4" max="4" width="18.42578125" style="73" customWidth="1"/>
    <col min="5" max="5" width="17.28515625" style="73" bestFit="1" customWidth="1"/>
    <col min="6" max="6" width="15.42578125" style="73" customWidth="1"/>
    <col min="7" max="7" width="12.5703125" style="73" bestFit="1" customWidth="1"/>
    <col min="8" max="8" width="11.28515625" style="73" bestFit="1" customWidth="1"/>
    <col min="9" max="9" width="9.140625" style="73"/>
    <col min="10" max="10" width="9.28515625" style="73" bestFit="1" customWidth="1"/>
    <col min="11" max="11" width="16.85546875" style="73" bestFit="1" customWidth="1"/>
    <col min="12" max="26" width="9.28515625" style="73" bestFit="1" customWidth="1"/>
    <col min="27" max="16384" width="9.140625" style="73"/>
  </cols>
  <sheetData>
    <row r="1" spans="1:5" ht="30" x14ac:dyDescent="0.25">
      <c r="A1" s="76" t="s">
        <v>18</v>
      </c>
      <c r="B1" s="76" t="s">
        <v>199</v>
      </c>
      <c r="C1" s="76" t="str">
        <f>BRT!F1</f>
        <v>Cost/Km (2013 USD/km)</v>
      </c>
      <c r="D1" s="77" t="s">
        <v>272</v>
      </c>
      <c r="E1" s="77" t="s">
        <v>274</v>
      </c>
    </row>
    <row r="2" spans="1:5" x14ac:dyDescent="0.25">
      <c r="A2" s="78">
        <v>1</v>
      </c>
      <c r="B2" s="41" t="s">
        <v>223</v>
      </c>
      <c r="C2" s="74">
        <f>BRT!F12</f>
        <v>16312504</v>
      </c>
      <c r="D2" s="75">
        <f>2.099%</f>
        <v>2.0990000000000002E-2</v>
      </c>
      <c r="E2" s="74">
        <f>C2*(1+D2)^5</f>
        <v>18097895.383745845</v>
      </c>
    </row>
    <row r="3" spans="1:5" x14ac:dyDescent="0.25">
      <c r="A3" s="78">
        <v>2</v>
      </c>
      <c r="B3" s="41" t="s">
        <v>224</v>
      </c>
      <c r="C3" s="74">
        <f>BRT!F28</f>
        <v>9495644</v>
      </c>
      <c r="D3" s="75">
        <f t="shared" ref="D3:D7" si="0">2.099%</f>
        <v>2.0990000000000002E-2</v>
      </c>
      <c r="E3" s="74">
        <f t="shared" ref="E3:E7" si="1">C3*(1+D3)^5</f>
        <v>10534935.146271469</v>
      </c>
    </row>
    <row r="4" spans="1:5" x14ac:dyDescent="0.25">
      <c r="A4" s="78">
        <v>3</v>
      </c>
      <c r="B4" s="41" t="s">
        <v>225</v>
      </c>
      <c r="C4" s="74">
        <f>BRT!F36</f>
        <v>9612943</v>
      </c>
      <c r="D4" s="75">
        <f t="shared" si="0"/>
        <v>2.0990000000000002E-2</v>
      </c>
      <c r="E4" s="74">
        <f t="shared" si="1"/>
        <v>10665072.434245039</v>
      </c>
    </row>
    <row r="5" spans="1:5" x14ac:dyDescent="0.25">
      <c r="A5" s="78">
        <v>4</v>
      </c>
      <c r="B5" s="41" t="s">
        <v>226</v>
      </c>
      <c r="C5" s="74">
        <f>BRT!F41</f>
        <v>3629572.75</v>
      </c>
      <c r="D5" s="75">
        <f t="shared" si="0"/>
        <v>2.0990000000000002E-2</v>
      </c>
      <c r="E5" s="74">
        <f t="shared" si="1"/>
        <v>4026826.7776176305</v>
      </c>
    </row>
    <row r="6" spans="1:5" x14ac:dyDescent="0.25">
      <c r="A6" s="78">
        <v>5</v>
      </c>
      <c r="B6" s="41" t="s">
        <v>278</v>
      </c>
      <c r="C6" s="74">
        <f>LRT!F10</f>
        <v>25373992</v>
      </c>
      <c r="D6" s="75">
        <f t="shared" si="0"/>
        <v>2.0990000000000002E-2</v>
      </c>
      <c r="E6" s="74">
        <f t="shared" si="1"/>
        <v>28151156.479961876</v>
      </c>
    </row>
    <row r="7" spans="1:5" x14ac:dyDescent="0.25">
      <c r="A7" s="78">
        <v>6</v>
      </c>
      <c r="B7" s="41" t="s">
        <v>279</v>
      </c>
      <c r="C7" s="74">
        <f>HRT!F25</f>
        <v>87429209</v>
      </c>
      <c r="D7" s="75">
        <f t="shared" si="0"/>
        <v>2.0990000000000002E-2</v>
      </c>
      <c r="E7" s="74">
        <f t="shared" si="1"/>
        <v>96998270.649659351</v>
      </c>
    </row>
    <row r="9" spans="1:5" x14ac:dyDescent="0.25">
      <c r="A9" s="73" t="s">
        <v>273</v>
      </c>
    </row>
    <row r="10" spans="1:5" x14ac:dyDescent="0.25">
      <c r="A10" s="73" t="s">
        <v>275</v>
      </c>
    </row>
    <row r="11" spans="1:5" x14ac:dyDescent="0.25">
      <c r="A11" s="73" t="s">
        <v>276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F46" sqref="F46"/>
    </sheetView>
  </sheetViews>
  <sheetFormatPr defaultRowHeight="15" x14ac:dyDescent="0.25"/>
  <cols>
    <col min="2" max="2" width="27.7109375" bestFit="1" customWidth="1"/>
    <col min="3" max="3" width="17.28515625" bestFit="1" customWidth="1"/>
    <col min="4" max="4" width="40.42578125" bestFit="1" customWidth="1"/>
    <col min="5" max="5" width="11.5703125" bestFit="1" customWidth="1"/>
    <col min="6" max="6" width="22.5703125" bestFit="1" customWidth="1"/>
    <col min="7" max="7" width="25.140625" bestFit="1" customWidth="1"/>
  </cols>
  <sheetData>
    <row r="1" spans="1:7" x14ac:dyDescent="0.25">
      <c r="A1" s="9" t="s">
        <v>18</v>
      </c>
      <c r="B1" s="67" t="s">
        <v>196</v>
      </c>
      <c r="C1" s="67" t="s">
        <v>195</v>
      </c>
      <c r="D1" s="67" t="s">
        <v>194</v>
      </c>
      <c r="E1" s="67" t="s">
        <v>193</v>
      </c>
      <c r="F1" s="67" t="s">
        <v>227</v>
      </c>
      <c r="G1" s="67" t="s">
        <v>255</v>
      </c>
    </row>
    <row r="2" spans="1:7" x14ac:dyDescent="0.25">
      <c r="A2" s="9">
        <v>1</v>
      </c>
      <c r="B2" s="68" t="s">
        <v>256</v>
      </c>
      <c r="C2" s="69"/>
      <c r="D2" s="69"/>
      <c r="E2" s="69"/>
      <c r="F2" s="69"/>
      <c r="G2" s="69"/>
    </row>
    <row r="3" spans="1:7" x14ac:dyDescent="0.25">
      <c r="A3" s="9">
        <v>2</v>
      </c>
      <c r="B3" s="69" t="s">
        <v>234</v>
      </c>
      <c r="C3" s="69" t="s">
        <v>136</v>
      </c>
      <c r="D3" s="69" t="s">
        <v>192</v>
      </c>
      <c r="E3" s="69">
        <v>7</v>
      </c>
      <c r="F3" s="70">
        <v>4040571</v>
      </c>
      <c r="G3" s="69" t="s">
        <v>182</v>
      </c>
    </row>
    <row r="4" spans="1:7" x14ac:dyDescent="0.25">
      <c r="A4" s="9">
        <v>3</v>
      </c>
      <c r="B4" s="69" t="s">
        <v>234</v>
      </c>
      <c r="C4" s="69" t="s">
        <v>191</v>
      </c>
      <c r="D4" s="69" t="s">
        <v>190</v>
      </c>
      <c r="E4" s="69">
        <v>33.799999999999997</v>
      </c>
      <c r="F4" s="70">
        <v>7146213</v>
      </c>
      <c r="G4" s="69" t="s">
        <v>182</v>
      </c>
    </row>
    <row r="5" spans="1:7" x14ac:dyDescent="0.25">
      <c r="A5" s="9">
        <v>4</v>
      </c>
      <c r="B5" s="69" t="s">
        <v>234</v>
      </c>
      <c r="C5" s="69" t="s">
        <v>67</v>
      </c>
      <c r="D5" s="69" t="s">
        <v>189</v>
      </c>
      <c r="E5" s="69">
        <v>39</v>
      </c>
      <c r="F5" s="70">
        <v>14716462</v>
      </c>
      <c r="G5" s="69" t="s">
        <v>182</v>
      </c>
    </row>
    <row r="6" spans="1:7" x14ac:dyDescent="0.25">
      <c r="A6" s="9">
        <v>5</v>
      </c>
      <c r="B6" s="69" t="s">
        <v>235</v>
      </c>
      <c r="C6" s="69" t="s">
        <v>127</v>
      </c>
      <c r="D6" s="69" t="s">
        <v>188</v>
      </c>
      <c r="E6" s="69">
        <v>22.9</v>
      </c>
      <c r="F6" s="70">
        <v>7672668</v>
      </c>
      <c r="G6" s="69" t="s">
        <v>182</v>
      </c>
    </row>
    <row r="7" spans="1:7" x14ac:dyDescent="0.25">
      <c r="A7" s="9">
        <v>6</v>
      </c>
      <c r="B7" s="69" t="s">
        <v>235</v>
      </c>
      <c r="C7" s="69" t="s">
        <v>134</v>
      </c>
      <c r="D7" s="69" t="s">
        <v>187</v>
      </c>
      <c r="E7" s="69">
        <v>22.9</v>
      </c>
      <c r="F7" s="70">
        <v>6812169</v>
      </c>
      <c r="G7" s="69" t="s">
        <v>182</v>
      </c>
    </row>
    <row r="8" spans="1:7" x14ac:dyDescent="0.25">
      <c r="A8" s="9">
        <v>7</v>
      </c>
      <c r="B8" s="69" t="s">
        <v>250</v>
      </c>
      <c r="C8" s="69" t="s">
        <v>120</v>
      </c>
      <c r="D8" s="69" t="s">
        <v>186</v>
      </c>
      <c r="E8" s="69">
        <v>41</v>
      </c>
      <c r="F8" s="70">
        <v>18574652</v>
      </c>
      <c r="G8" s="69" t="s">
        <v>182</v>
      </c>
    </row>
    <row r="9" spans="1:7" x14ac:dyDescent="0.25">
      <c r="A9" s="9">
        <v>8</v>
      </c>
      <c r="B9" s="69" t="s">
        <v>250</v>
      </c>
      <c r="C9" s="69" t="s">
        <v>120</v>
      </c>
      <c r="D9" s="69" t="s">
        <v>185</v>
      </c>
      <c r="E9" s="69">
        <v>42</v>
      </c>
      <c r="F9" s="70">
        <v>33036852</v>
      </c>
      <c r="G9" s="69" t="s">
        <v>182</v>
      </c>
    </row>
    <row r="10" spans="1:7" x14ac:dyDescent="0.25">
      <c r="A10" s="9">
        <v>9</v>
      </c>
      <c r="B10" s="69" t="s">
        <v>250</v>
      </c>
      <c r="C10" s="69" t="s">
        <v>120</v>
      </c>
      <c r="D10" s="69" t="s">
        <v>184</v>
      </c>
      <c r="E10" s="69">
        <v>37</v>
      </c>
      <c r="F10" s="70">
        <v>24582229</v>
      </c>
      <c r="G10" s="69" t="s">
        <v>182</v>
      </c>
    </row>
    <row r="11" spans="1:7" x14ac:dyDescent="0.25">
      <c r="A11" s="9">
        <v>10</v>
      </c>
      <c r="B11" s="69" t="s">
        <v>250</v>
      </c>
      <c r="C11" s="69" t="s">
        <v>118</v>
      </c>
      <c r="D11" s="69" t="s">
        <v>183</v>
      </c>
      <c r="E11" s="69">
        <v>13</v>
      </c>
      <c r="F11" s="70">
        <v>30230724</v>
      </c>
      <c r="G11" s="69" t="s">
        <v>182</v>
      </c>
    </row>
    <row r="12" spans="1:7" x14ac:dyDescent="0.25">
      <c r="A12" s="9">
        <v>11</v>
      </c>
      <c r="B12" s="69"/>
      <c r="C12" s="69"/>
      <c r="D12" s="69"/>
      <c r="E12" s="69"/>
      <c r="F12" s="71">
        <v>16312504</v>
      </c>
      <c r="G12" s="68" t="s">
        <v>257</v>
      </c>
    </row>
    <row r="13" spans="1:7" x14ac:dyDescent="0.25">
      <c r="A13" s="9">
        <v>12</v>
      </c>
      <c r="B13" s="69" t="s">
        <v>234</v>
      </c>
      <c r="C13" s="69" t="s">
        <v>136</v>
      </c>
      <c r="D13" s="69" t="s">
        <v>181</v>
      </c>
      <c r="E13" s="69">
        <v>15</v>
      </c>
      <c r="F13" s="70">
        <v>24124667</v>
      </c>
      <c r="G13" s="69" t="s">
        <v>161</v>
      </c>
    </row>
    <row r="14" spans="1:7" x14ac:dyDescent="0.25">
      <c r="A14" s="9">
        <v>13</v>
      </c>
      <c r="B14" s="69" t="s">
        <v>234</v>
      </c>
      <c r="C14" s="69" t="s">
        <v>67</v>
      </c>
      <c r="D14" s="69" t="s">
        <v>180</v>
      </c>
      <c r="E14" s="69">
        <v>55</v>
      </c>
      <c r="F14" s="70">
        <v>15268816</v>
      </c>
      <c r="G14" s="69" t="s">
        <v>161</v>
      </c>
    </row>
    <row r="15" spans="1:7" x14ac:dyDescent="0.25">
      <c r="A15" s="9">
        <v>14</v>
      </c>
      <c r="B15" s="69" t="s">
        <v>235</v>
      </c>
      <c r="C15" s="69" t="s">
        <v>125</v>
      </c>
      <c r="D15" s="69" t="s">
        <v>179</v>
      </c>
      <c r="E15" s="69">
        <v>9</v>
      </c>
      <c r="F15" s="70">
        <v>7805467</v>
      </c>
      <c r="G15" s="69" t="s">
        <v>161</v>
      </c>
    </row>
    <row r="16" spans="1:7" x14ac:dyDescent="0.25">
      <c r="A16" s="9">
        <v>15</v>
      </c>
      <c r="B16" s="69" t="s">
        <v>250</v>
      </c>
      <c r="C16" s="69" t="s">
        <v>178</v>
      </c>
      <c r="D16" s="69" t="s">
        <v>177</v>
      </c>
      <c r="E16" s="69">
        <v>14</v>
      </c>
      <c r="F16" s="70">
        <v>19295428</v>
      </c>
      <c r="G16" s="69" t="s">
        <v>161</v>
      </c>
    </row>
    <row r="17" spans="1:7" x14ac:dyDescent="0.25">
      <c r="A17" s="9">
        <v>16</v>
      </c>
      <c r="B17" s="69" t="s">
        <v>250</v>
      </c>
      <c r="C17" s="69" t="s">
        <v>133</v>
      </c>
      <c r="D17" s="69" t="s">
        <v>176</v>
      </c>
      <c r="E17" s="69">
        <v>49</v>
      </c>
      <c r="F17" s="70">
        <v>17046807</v>
      </c>
      <c r="G17" s="69" t="s">
        <v>161</v>
      </c>
    </row>
    <row r="18" spans="1:7" x14ac:dyDescent="0.25">
      <c r="A18" s="9">
        <v>17</v>
      </c>
      <c r="B18" s="69" t="s">
        <v>250</v>
      </c>
      <c r="C18" s="69" t="s">
        <v>175</v>
      </c>
      <c r="D18" s="69" t="s">
        <v>174</v>
      </c>
      <c r="E18" s="69">
        <v>27</v>
      </c>
      <c r="F18" s="70">
        <v>5326363</v>
      </c>
      <c r="G18" s="69" t="s">
        <v>161</v>
      </c>
    </row>
    <row r="19" spans="1:7" x14ac:dyDescent="0.25">
      <c r="A19" s="9">
        <v>18</v>
      </c>
      <c r="B19" s="69" t="s">
        <v>251</v>
      </c>
      <c r="C19" s="69" t="s">
        <v>157</v>
      </c>
      <c r="D19" s="69" t="s">
        <v>156</v>
      </c>
      <c r="E19" s="69">
        <v>88</v>
      </c>
      <c r="F19" s="70">
        <v>3003560</v>
      </c>
      <c r="G19" s="69" t="s">
        <v>258</v>
      </c>
    </row>
    <row r="20" spans="1:7" x14ac:dyDescent="0.25">
      <c r="A20" s="9">
        <v>19</v>
      </c>
      <c r="B20" s="69" t="s">
        <v>238</v>
      </c>
      <c r="C20" s="69" t="s">
        <v>173</v>
      </c>
      <c r="D20" s="69" t="s">
        <v>172</v>
      </c>
      <c r="E20" s="69">
        <v>20</v>
      </c>
      <c r="F20" s="70">
        <v>3856908</v>
      </c>
      <c r="G20" s="69" t="s">
        <v>259</v>
      </c>
    </row>
    <row r="21" spans="1:7" x14ac:dyDescent="0.25">
      <c r="A21" s="9">
        <v>20</v>
      </c>
      <c r="B21" s="69" t="s">
        <v>238</v>
      </c>
      <c r="C21" s="69" t="s">
        <v>171</v>
      </c>
      <c r="D21" s="69" t="s">
        <v>170</v>
      </c>
      <c r="E21" s="69">
        <v>25</v>
      </c>
      <c r="F21" s="70">
        <v>2678309</v>
      </c>
      <c r="G21" s="69" t="s">
        <v>260</v>
      </c>
    </row>
    <row r="22" spans="1:7" x14ac:dyDescent="0.25">
      <c r="A22" s="9">
        <v>21</v>
      </c>
      <c r="B22" s="69" t="s">
        <v>238</v>
      </c>
      <c r="C22" s="69" t="s">
        <v>168</v>
      </c>
      <c r="D22" s="69" t="s">
        <v>169</v>
      </c>
      <c r="E22" s="69">
        <v>16</v>
      </c>
      <c r="F22" s="70">
        <v>7861951</v>
      </c>
      <c r="G22" s="69" t="s">
        <v>161</v>
      </c>
    </row>
    <row r="23" spans="1:7" x14ac:dyDescent="0.25">
      <c r="A23" s="9">
        <v>22</v>
      </c>
      <c r="B23" s="69" t="s">
        <v>238</v>
      </c>
      <c r="C23" s="69" t="s">
        <v>168</v>
      </c>
      <c r="D23" s="69" t="s">
        <v>167</v>
      </c>
      <c r="E23" s="69">
        <v>15</v>
      </c>
      <c r="F23" s="70">
        <v>8934935</v>
      </c>
      <c r="G23" s="69" t="s">
        <v>161</v>
      </c>
    </row>
    <row r="24" spans="1:7" x14ac:dyDescent="0.25">
      <c r="A24" s="9">
        <v>23</v>
      </c>
      <c r="B24" s="69" t="s">
        <v>261</v>
      </c>
      <c r="C24" s="69" t="s">
        <v>94</v>
      </c>
      <c r="D24" s="69" t="s">
        <v>166</v>
      </c>
      <c r="E24" s="69">
        <v>93</v>
      </c>
      <c r="F24" s="70">
        <v>6216923</v>
      </c>
      <c r="G24" s="69" t="s">
        <v>161</v>
      </c>
    </row>
    <row r="25" spans="1:7" x14ac:dyDescent="0.25">
      <c r="A25" s="9">
        <v>24</v>
      </c>
      <c r="B25" s="69" t="s">
        <v>238</v>
      </c>
      <c r="C25" s="69" t="s">
        <v>94</v>
      </c>
      <c r="D25" s="69" t="s">
        <v>165</v>
      </c>
      <c r="E25" s="69">
        <v>10</v>
      </c>
      <c r="F25" s="70">
        <v>6352388</v>
      </c>
      <c r="G25" s="69" t="s">
        <v>161</v>
      </c>
    </row>
    <row r="26" spans="1:7" x14ac:dyDescent="0.25">
      <c r="A26" s="9">
        <v>25</v>
      </c>
      <c r="B26" s="69" t="s">
        <v>238</v>
      </c>
      <c r="C26" s="69" t="s">
        <v>103</v>
      </c>
      <c r="D26" s="69" t="s">
        <v>164</v>
      </c>
      <c r="E26" s="69">
        <v>30</v>
      </c>
      <c r="F26" s="70">
        <v>4274341</v>
      </c>
      <c r="G26" s="69" t="s">
        <v>161</v>
      </c>
    </row>
    <row r="27" spans="1:7" x14ac:dyDescent="0.25">
      <c r="A27" s="9">
        <v>26</v>
      </c>
      <c r="B27" s="69" t="s">
        <v>253</v>
      </c>
      <c r="C27" s="69" t="s">
        <v>77</v>
      </c>
      <c r="D27" s="69" t="s">
        <v>163</v>
      </c>
      <c r="E27" s="69">
        <v>30</v>
      </c>
      <c r="F27" s="70">
        <v>10387801</v>
      </c>
      <c r="G27" s="69" t="s">
        <v>161</v>
      </c>
    </row>
    <row r="28" spans="1:7" x14ac:dyDescent="0.25">
      <c r="A28" s="9">
        <v>27</v>
      </c>
      <c r="B28" s="69"/>
      <c r="C28" s="69"/>
      <c r="D28" s="69"/>
      <c r="E28" s="69"/>
      <c r="F28" s="71">
        <v>9495644</v>
      </c>
      <c r="G28" s="68" t="s">
        <v>262</v>
      </c>
    </row>
    <row r="29" spans="1:7" x14ac:dyDescent="0.25">
      <c r="A29" s="9">
        <v>28</v>
      </c>
      <c r="B29" s="69" t="s">
        <v>235</v>
      </c>
      <c r="C29" s="69" t="s">
        <v>86</v>
      </c>
      <c r="D29" s="69" t="s">
        <v>160</v>
      </c>
      <c r="E29" s="69">
        <v>79</v>
      </c>
      <c r="F29" s="70">
        <v>1064030</v>
      </c>
      <c r="G29" s="69" t="s">
        <v>148</v>
      </c>
    </row>
    <row r="30" spans="1:7" x14ac:dyDescent="0.25">
      <c r="A30" s="9">
        <v>29</v>
      </c>
      <c r="B30" s="69" t="s">
        <v>251</v>
      </c>
      <c r="C30" s="69" t="s">
        <v>159</v>
      </c>
      <c r="D30" s="69" t="s">
        <v>158</v>
      </c>
      <c r="E30" s="69">
        <v>11</v>
      </c>
      <c r="F30" s="70">
        <v>4920486</v>
      </c>
      <c r="G30" s="69" t="s">
        <v>263</v>
      </c>
    </row>
    <row r="31" spans="1:7" x14ac:dyDescent="0.25">
      <c r="A31" s="9">
        <v>30</v>
      </c>
      <c r="B31" s="69" t="s">
        <v>251</v>
      </c>
      <c r="C31" s="69" t="s">
        <v>155</v>
      </c>
      <c r="D31" s="69" t="s">
        <v>154</v>
      </c>
      <c r="E31" s="69">
        <v>45</v>
      </c>
      <c r="F31" s="70">
        <v>5482658</v>
      </c>
      <c r="G31" s="69" t="s">
        <v>148</v>
      </c>
    </row>
    <row r="32" spans="1:7" x14ac:dyDescent="0.25">
      <c r="A32" s="9">
        <v>31</v>
      </c>
      <c r="B32" s="69" t="s">
        <v>251</v>
      </c>
      <c r="C32" s="69" t="s">
        <v>153</v>
      </c>
      <c r="D32" s="69" t="s">
        <v>152</v>
      </c>
      <c r="E32" s="69">
        <v>11</v>
      </c>
      <c r="F32" s="70">
        <v>12461951</v>
      </c>
      <c r="G32" s="69" t="s">
        <v>148</v>
      </c>
    </row>
    <row r="33" spans="1:7" x14ac:dyDescent="0.25">
      <c r="A33" s="9">
        <v>32</v>
      </c>
      <c r="B33" s="69" t="s">
        <v>238</v>
      </c>
      <c r="C33" s="69" t="s">
        <v>138</v>
      </c>
      <c r="D33" s="69" t="s">
        <v>151</v>
      </c>
      <c r="E33" s="69">
        <v>19</v>
      </c>
      <c r="F33" s="70">
        <v>6526254</v>
      </c>
      <c r="G33" s="69" t="s">
        <v>148</v>
      </c>
    </row>
    <row r="34" spans="1:7" x14ac:dyDescent="0.25">
      <c r="A34" s="9">
        <v>33</v>
      </c>
      <c r="B34" s="69" t="s">
        <v>253</v>
      </c>
      <c r="C34" s="69" t="s">
        <v>150</v>
      </c>
      <c r="D34" s="69" t="s">
        <v>264</v>
      </c>
      <c r="E34" s="69">
        <v>17</v>
      </c>
      <c r="F34" s="70">
        <v>23794946</v>
      </c>
      <c r="G34" s="69" t="s">
        <v>148</v>
      </c>
    </row>
    <row r="35" spans="1:7" x14ac:dyDescent="0.25">
      <c r="A35" s="9">
        <v>34</v>
      </c>
      <c r="B35" s="69" t="s">
        <v>265</v>
      </c>
      <c r="C35" s="69" t="s">
        <v>77</v>
      </c>
      <c r="D35" s="69" t="s">
        <v>149</v>
      </c>
      <c r="E35" s="69">
        <v>18</v>
      </c>
      <c r="F35" s="70">
        <v>13040278</v>
      </c>
      <c r="G35" s="69" t="s">
        <v>148</v>
      </c>
    </row>
    <row r="36" spans="1:7" x14ac:dyDescent="0.25">
      <c r="A36" s="9">
        <v>35</v>
      </c>
      <c r="B36" s="69"/>
      <c r="C36" s="69"/>
      <c r="D36" s="69"/>
      <c r="E36" s="69"/>
      <c r="F36" s="71">
        <v>9612943</v>
      </c>
      <c r="G36" s="68" t="s">
        <v>266</v>
      </c>
    </row>
    <row r="37" spans="1:7" x14ac:dyDescent="0.25">
      <c r="A37" s="9">
        <v>36</v>
      </c>
      <c r="B37" s="69" t="s">
        <v>251</v>
      </c>
      <c r="C37" s="69" t="s">
        <v>114</v>
      </c>
      <c r="D37" s="69" t="s">
        <v>147</v>
      </c>
      <c r="E37" s="69">
        <v>6</v>
      </c>
      <c r="F37" s="70">
        <v>3909769</v>
      </c>
      <c r="G37" s="69" t="s">
        <v>267</v>
      </c>
    </row>
    <row r="38" spans="1:7" x14ac:dyDescent="0.25">
      <c r="A38" s="9">
        <v>37</v>
      </c>
      <c r="B38" s="69" t="s">
        <v>252</v>
      </c>
      <c r="C38" s="69" t="s">
        <v>95</v>
      </c>
      <c r="D38" s="69" t="s">
        <v>146</v>
      </c>
      <c r="E38" s="69">
        <v>14</v>
      </c>
      <c r="F38" s="70">
        <v>5812720</v>
      </c>
      <c r="G38" s="69" t="s">
        <v>267</v>
      </c>
    </row>
    <row r="39" spans="1:7" x14ac:dyDescent="0.25">
      <c r="A39" s="9">
        <v>38</v>
      </c>
      <c r="B39" s="69" t="s">
        <v>252</v>
      </c>
      <c r="C39" s="69" t="s">
        <v>95</v>
      </c>
      <c r="D39" s="69" t="s">
        <v>145</v>
      </c>
      <c r="E39" s="69">
        <v>11</v>
      </c>
      <c r="F39" s="70">
        <v>3366204</v>
      </c>
      <c r="G39" s="69" t="s">
        <v>267</v>
      </c>
    </row>
    <row r="40" spans="1:7" x14ac:dyDescent="0.25">
      <c r="A40" s="9">
        <v>39</v>
      </c>
      <c r="B40" s="69" t="s">
        <v>252</v>
      </c>
      <c r="C40" s="69" t="s">
        <v>95</v>
      </c>
      <c r="D40" s="69" t="s">
        <v>144</v>
      </c>
      <c r="E40" s="69">
        <v>24</v>
      </c>
      <c r="F40" s="70">
        <v>1429598</v>
      </c>
      <c r="G40" s="69" t="s">
        <v>267</v>
      </c>
    </row>
    <row r="41" spans="1:7" x14ac:dyDescent="0.25">
      <c r="A41" s="9">
        <v>40</v>
      </c>
      <c r="B41" s="69"/>
      <c r="C41" s="69"/>
      <c r="D41" s="69"/>
      <c r="E41" s="69"/>
      <c r="F41" s="71">
        <v>3629572.75</v>
      </c>
      <c r="G41" s="68" t="s">
        <v>277</v>
      </c>
    </row>
    <row r="42" spans="1:7" x14ac:dyDescent="0.25">
      <c r="A42" s="9">
        <v>41</v>
      </c>
      <c r="B42" s="69" t="s">
        <v>234</v>
      </c>
      <c r="C42" s="69" t="s">
        <v>135</v>
      </c>
      <c r="D42" s="69" t="s">
        <v>141</v>
      </c>
      <c r="E42" s="69">
        <v>3</v>
      </c>
      <c r="F42" s="70">
        <v>5041467</v>
      </c>
      <c r="G42" s="69" t="s">
        <v>268</v>
      </c>
    </row>
    <row r="43" spans="1:7" x14ac:dyDescent="0.25">
      <c r="A43" s="9">
        <v>42</v>
      </c>
      <c r="B43" s="69" t="s">
        <v>250</v>
      </c>
      <c r="C43" s="69" t="s">
        <v>140</v>
      </c>
      <c r="D43" s="69" t="s">
        <v>139</v>
      </c>
      <c r="E43" s="69">
        <v>13</v>
      </c>
      <c r="F43" s="70">
        <v>42452618</v>
      </c>
      <c r="G43" s="69" t="s">
        <v>269</v>
      </c>
    </row>
    <row r="44" spans="1:7" x14ac:dyDescent="0.25">
      <c r="A44" s="9">
        <v>43</v>
      </c>
      <c r="B44" s="69" t="s">
        <v>250</v>
      </c>
      <c r="C44" s="69" t="s">
        <v>143</v>
      </c>
      <c r="D44" s="69" t="s">
        <v>142</v>
      </c>
      <c r="E44" s="69">
        <v>50</v>
      </c>
      <c r="F44" s="70">
        <v>6917539</v>
      </c>
      <c r="G44" s="69" t="s">
        <v>268</v>
      </c>
    </row>
    <row r="45" spans="1:7" x14ac:dyDescent="0.25">
      <c r="A45" s="9">
        <v>44</v>
      </c>
      <c r="B45" s="69" t="s">
        <v>238</v>
      </c>
      <c r="C45" s="69" t="s">
        <v>138</v>
      </c>
      <c r="D45" s="69" t="s">
        <v>137</v>
      </c>
      <c r="E45" s="69">
        <v>20</v>
      </c>
      <c r="F45" s="70">
        <v>12433272</v>
      </c>
      <c r="G45" s="69" t="s">
        <v>268</v>
      </c>
    </row>
    <row r="46" spans="1:7" x14ac:dyDescent="0.25">
      <c r="A46" s="9">
        <v>45</v>
      </c>
      <c r="B46" s="69" t="s">
        <v>253</v>
      </c>
      <c r="C46" s="69" t="s">
        <v>162</v>
      </c>
      <c r="D46" s="69" t="s">
        <v>270</v>
      </c>
      <c r="E46" s="69">
        <v>7</v>
      </c>
      <c r="F46" s="70">
        <v>13834400</v>
      </c>
      <c r="G46" s="69" t="s">
        <v>268</v>
      </c>
    </row>
    <row r="47" spans="1:7" x14ac:dyDescent="0.25">
      <c r="A47" s="9">
        <v>46</v>
      </c>
      <c r="B47" s="69"/>
      <c r="C47" s="69"/>
      <c r="D47" s="69"/>
      <c r="E47" s="69"/>
      <c r="F47" s="71">
        <v>10577510</v>
      </c>
      <c r="G47" s="68" t="s">
        <v>271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sqref="A1:A10"/>
    </sheetView>
  </sheetViews>
  <sheetFormatPr defaultRowHeight="15" x14ac:dyDescent="0.25"/>
  <cols>
    <col min="1" max="1" width="9.140625" style="38"/>
    <col min="2" max="2" width="27.42578125" style="37" bestFit="1" customWidth="1"/>
    <col min="3" max="3" width="13.5703125" style="37" bestFit="1" customWidth="1"/>
    <col min="4" max="4" width="27.28515625" style="37" bestFit="1" customWidth="1"/>
    <col min="5" max="5" width="11.5703125" style="37" bestFit="1" customWidth="1"/>
    <col min="6" max="6" width="22.5703125" style="37" bestFit="1" customWidth="1"/>
    <col min="7" max="16384" width="9.140625" style="37"/>
  </cols>
  <sheetData>
    <row r="1" spans="1:6" x14ac:dyDescent="0.25">
      <c r="A1" s="72" t="s">
        <v>18</v>
      </c>
      <c r="B1" s="67" t="s">
        <v>196</v>
      </c>
      <c r="C1" s="67" t="s">
        <v>195</v>
      </c>
      <c r="D1" s="67" t="s">
        <v>194</v>
      </c>
      <c r="E1" s="67" t="s">
        <v>193</v>
      </c>
      <c r="F1" s="67" t="s">
        <v>227</v>
      </c>
    </row>
    <row r="2" spans="1:6" x14ac:dyDescent="0.25">
      <c r="A2" s="72">
        <v>1</v>
      </c>
      <c r="B2" s="68" t="s">
        <v>228</v>
      </c>
      <c r="C2" s="69"/>
      <c r="D2" s="69"/>
      <c r="E2" s="69"/>
      <c r="F2" s="69"/>
    </row>
    <row r="3" spans="1:6" x14ac:dyDescent="0.25">
      <c r="A3" s="72">
        <v>2</v>
      </c>
      <c r="B3" s="69" t="s">
        <v>229</v>
      </c>
      <c r="C3" s="69" t="s">
        <v>230</v>
      </c>
      <c r="D3" s="69" t="s">
        <v>231</v>
      </c>
      <c r="E3" s="69">
        <v>8</v>
      </c>
      <c r="F3" s="70">
        <v>50000000</v>
      </c>
    </row>
    <row r="4" spans="1:6" x14ac:dyDescent="0.25">
      <c r="A4" s="72">
        <v>3</v>
      </c>
      <c r="B4" s="69" t="s">
        <v>229</v>
      </c>
      <c r="C4" s="69" t="s">
        <v>232</v>
      </c>
      <c r="D4" s="69" t="s">
        <v>233</v>
      </c>
      <c r="E4" s="69">
        <v>19</v>
      </c>
      <c r="F4" s="70">
        <v>22664211</v>
      </c>
    </row>
    <row r="5" spans="1:6" x14ac:dyDescent="0.25">
      <c r="A5" s="72">
        <v>4</v>
      </c>
      <c r="B5" s="69" t="s">
        <v>234</v>
      </c>
      <c r="C5" s="69" t="s">
        <v>67</v>
      </c>
      <c r="D5" s="69" t="s">
        <v>132</v>
      </c>
      <c r="E5" s="69">
        <v>28</v>
      </c>
      <c r="F5" s="70">
        <v>16071429</v>
      </c>
    </row>
    <row r="6" spans="1:6" x14ac:dyDescent="0.25">
      <c r="A6" s="72">
        <v>5</v>
      </c>
      <c r="B6" s="69" t="s">
        <v>235</v>
      </c>
      <c r="C6" s="69" t="s">
        <v>236</v>
      </c>
      <c r="D6" s="69" t="s">
        <v>237</v>
      </c>
      <c r="E6" s="69">
        <v>60</v>
      </c>
      <c r="F6" s="70">
        <v>12900000</v>
      </c>
    </row>
    <row r="7" spans="1:6" x14ac:dyDescent="0.25">
      <c r="A7" s="72">
        <v>6</v>
      </c>
      <c r="B7" s="69" t="s">
        <v>238</v>
      </c>
      <c r="C7" s="69" t="s">
        <v>239</v>
      </c>
      <c r="D7" s="69" t="s">
        <v>240</v>
      </c>
      <c r="E7" s="69">
        <v>16</v>
      </c>
      <c r="F7" s="70">
        <v>31890625</v>
      </c>
    </row>
    <row r="8" spans="1:6" x14ac:dyDescent="0.25">
      <c r="A8" s="72">
        <v>7</v>
      </c>
      <c r="B8" s="69" t="s">
        <v>241</v>
      </c>
      <c r="C8" s="69" t="s">
        <v>242</v>
      </c>
      <c r="D8" s="69" t="s">
        <v>243</v>
      </c>
      <c r="E8" s="69">
        <v>31</v>
      </c>
      <c r="F8" s="70">
        <v>19354839</v>
      </c>
    </row>
    <row r="9" spans="1:6" x14ac:dyDescent="0.25">
      <c r="A9" s="72">
        <v>8</v>
      </c>
      <c r="B9" s="69" t="s">
        <v>241</v>
      </c>
      <c r="C9" s="69" t="s">
        <v>244</v>
      </c>
      <c r="D9" s="69" t="s">
        <v>245</v>
      </c>
      <c r="E9" s="69">
        <v>19</v>
      </c>
      <c r="F9" s="70">
        <v>24736842</v>
      </c>
    </row>
    <row r="10" spans="1:6" x14ac:dyDescent="0.25">
      <c r="A10" s="72">
        <v>9</v>
      </c>
      <c r="B10" s="68" t="s">
        <v>246</v>
      </c>
      <c r="C10" s="69"/>
      <c r="D10" s="69"/>
      <c r="E10" s="69"/>
      <c r="F10" s="71">
        <v>25373992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B3" sqref="B3"/>
    </sheetView>
  </sheetViews>
  <sheetFormatPr defaultRowHeight="15" x14ac:dyDescent="0.25"/>
  <cols>
    <col min="1" max="1" width="9.140625" style="34"/>
    <col min="2" max="2" width="27.85546875" style="34" bestFit="1" customWidth="1"/>
    <col min="3" max="3" width="34.28515625" style="34" bestFit="1" customWidth="1"/>
    <col min="4" max="4" width="36.140625" style="34" bestFit="1" customWidth="1"/>
    <col min="5" max="5" width="11.5703125" style="34" bestFit="1" customWidth="1"/>
    <col min="6" max="6" width="22.5703125" style="34" bestFit="1" customWidth="1"/>
    <col min="7" max="16384" width="9.140625" style="34"/>
  </cols>
  <sheetData>
    <row r="1" spans="1:6" x14ac:dyDescent="0.25">
      <c r="A1" s="72" t="s">
        <v>18</v>
      </c>
      <c r="B1" s="67" t="s">
        <v>196</v>
      </c>
      <c r="C1" s="67" t="s">
        <v>195</v>
      </c>
      <c r="D1" s="67" t="s">
        <v>194</v>
      </c>
      <c r="E1" s="67" t="s">
        <v>193</v>
      </c>
      <c r="F1" s="67" t="s">
        <v>227</v>
      </c>
    </row>
    <row r="2" spans="1:6" x14ac:dyDescent="0.25">
      <c r="A2" s="72">
        <v>1</v>
      </c>
      <c r="B2" s="69" t="s">
        <v>247</v>
      </c>
      <c r="C2" s="69"/>
      <c r="D2" s="69"/>
      <c r="E2" s="69"/>
      <c r="F2" s="69"/>
    </row>
    <row r="3" spans="1:6" x14ac:dyDescent="0.25">
      <c r="A3" s="72">
        <v>2</v>
      </c>
      <c r="B3" s="69" t="s">
        <v>234</v>
      </c>
      <c r="C3" s="69" t="s">
        <v>67</v>
      </c>
      <c r="D3" s="69" t="s">
        <v>248</v>
      </c>
      <c r="E3" s="69">
        <v>16</v>
      </c>
      <c r="F3" s="70">
        <v>233750000</v>
      </c>
    </row>
    <row r="4" spans="1:6" x14ac:dyDescent="0.25">
      <c r="A4" s="72">
        <v>3</v>
      </c>
      <c r="B4" s="69" t="s">
        <v>234</v>
      </c>
      <c r="C4" s="69" t="s">
        <v>131</v>
      </c>
      <c r="D4" s="69" t="s">
        <v>249</v>
      </c>
      <c r="E4" s="69">
        <v>14</v>
      </c>
      <c r="F4" s="70">
        <v>101992857</v>
      </c>
    </row>
    <row r="5" spans="1:6" x14ac:dyDescent="0.25">
      <c r="A5" s="72">
        <v>4</v>
      </c>
      <c r="B5" s="69" t="s">
        <v>235</v>
      </c>
      <c r="C5" s="69" t="s">
        <v>125</v>
      </c>
      <c r="D5" s="69" t="s">
        <v>124</v>
      </c>
      <c r="E5" s="69">
        <v>34</v>
      </c>
      <c r="F5" s="70">
        <v>93176471</v>
      </c>
    </row>
    <row r="6" spans="1:6" x14ac:dyDescent="0.25">
      <c r="A6" s="72">
        <v>5</v>
      </c>
      <c r="B6" s="69" t="s">
        <v>235</v>
      </c>
      <c r="C6" s="69" t="s">
        <v>127</v>
      </c>
      <c r="D6" s="69" t="s">
        <v>129</v>
      </c>
      <c r="E6" s="69">
        <v>18.5</v>
      </c>
      <c r="F6" s="70">
        <v>87729730</v>
      </c>
    </row>
    <row r="7" spans="1:6" x14ac:dyDescent="0.25">
      <c r="A7" s="72">
        <v>6</v>
      </c>
      <c r="B7" s="69" t="s">
        <v>235</v>
      </c>
      <c r="C7" s="69" t="s">
        <v>122</v>
      </c>
      <c r="D7" s="69" t="s">
        <v>121</v>
      </c>
      <c r="E7" s="69">
        <v>33</v>
      </c>
      <c r="F7" s="70">
        <v>56224491</v>
      </c>
    </row>
    <row r="8" spans="1:6" x14ac:dyDescent="0.25">
      <c r="A8" s="72">
        <v>7</v>
      </c>
      <c r="B8" s="69" t="s">
        <v>235</v>
      </c>
      <c r="C8" s="69" t="s">
        <v>127</v>
      </c>
      <c r="D8" s="69" t="s">
        <v>128</v>
      </c>
      <c r="E8" s="69">
        <v>18</v>
      </c>
      <c r="F8" s="70">
        <v>79259480</v>
      </c>
    </row>
    <row r="9" spans="1:6" x14ac:dyDescent="0.25">
      <c r="A9" s="72">
        <v>8</v>
      </c>
      <c r="B9" s="69" t="s">
        <v>235</v>
      </c>
      <c r="C9" s="69" t="s">
        <v>127</v>
      </c>
      <c r="D9" s="69" t="s">
        <v>126</v>
      </c>
      <c r="E9" s="69">
        <v>36</v>
      </c>
      <c r="F9" s="70">
        <v>68288974</v>
      </c>
    </row>
    <row r="10" spans="1:6" x14ac:dyDescent="0.25">
      <c r="A10" s="72">
        <v>9</v>
      </c>
      <c r="B10" s="69" t="s">
        <v>235</v>
      </c>
      <c r="C10" s="69" t="s">
        <v>93</v>
      </c>
      <c r="D10" s="69" t="s">
        <v>123</v>
      </c>
      <c r="E10" s="69">
        <v>19</v>
      </c>
      <c r="F10" s="70">
        <v>81104400</v>
      </c>
    </row>
    <row r="11" spans="1:6" x14ac:dyDescent="0.25">
      <c r="A11" s="72">
        <v>10</v>
      </c>
      <c r="B11" s="69" t="s">
        <v>235</v>
      </c>
      <c r="C11" s="69" t="s">
        <v>86</v>
      </c>
      <c r="D11" s="69" t="s">
        <v>130</v>
      </c>
      <c r="E11" s="69">
        <v>29</v>
      </c>
      <c r="F11" s="70">
        <v>88750707</v>
      </c>
    </row>
    <row r="12" spans="1:6" x14ac:dyDescent="0.25">
      <c r="A12" s="72">
        <v>11</v>
      </c>
      <c r="B12" s="69" t="s">
        <v>250</v>
      </c>
      <c r="C12" s="69" t="s">
        <v>118</v>
      </c>
      <c r="D12" s="69" t="s">
        <v>117</v>
      </c>
      <c r="E12" s="69">
        <v>4</v>
      </c>
      <c r="F12" s="70">
        <v>81149750</v>
      </c>
    </row>
    <row r="13" spans="1:6" x14ac:dyDescent="0.25">
      <c r="A13" s="72">
        <v>12</v>
      </c>
      <c r="B13" s="69" t="s">
        <v>250</v>
      </c>
      <c r="C13" s="69" t="s">
        <v>120</v>
      </c>
      <c r="D13" s="69" t="s">
        <v>119</v>
      </c>
      <c r="E13" s="69">
        <v>35</v>
      </c>
      <c r="F13" s="70">
        <v>98571429</v>
      </c>
    </row>
    <row r="14" spans="1:6" x14ac:dyDescent="0.25">
      <c r="A14" s="72">
        <v>13</v>
      </c>
      <c r="B14" s="69" t="s">
        <v>251</v>
      </c>
      <c r="C14" s="69" t="s">
        <v>114</v>
      </c>
      <c r="D14" s="69" t="s">
        <v>113</v>
      </c>
      <c r="E14" s="69">
        <v>167</v>
      </c>
      <c r="F14" s="70">
        <v>43699867</v>
      </c>
    </row>
    <row r="15" spans="1:6" x14ac:dyDescent="0.25">
      <c r="A15" s="72">
        <v>14</v>
      </c>
      <c r="B15" s="69" t="s">
        <v>251</v>
      </c>
      <c r="C15" s="69" t="s">
        <v>108</v>
      </c>
      <c r="D15" s="69" t="s">
        <v>107</v>
      </c>
      <c r="E15" s="69">
        <v>11</v>
      </c>
      <c r="F15" s="70">
        <v>71149762</v>
      </c>
    </row>
    <row r="16" spans="1:6" x14ac:dyDescent="0.25">
      <c r="A16" s="72">
        <v>15</v>
      </c>
      <c r="B16" s="69" t="s">
        <v>251</v>
      </c>
      <c r="C16" s="69" t="s">
        <v>112</v>
      </c>
      <c r="D16" s="69" t="s">
        <v>111</v>
      </c>
      <c r="E16" s="69">
        <v>72</v>
      </c>
      <c r="F16" s="70">
        <v>54166667</v>
      </c>
    </row>
    <row r="17" spans="1:6" x14ac:dyDescent="0.25">
      <c r="A17" s="72">
        <v>16</v>
      </c>
      <c r="B17" s="69" t="s">
        <v>251</v>
      </c>
      <c r="C17" s="69" t="s">
        <v>116</v>
      </c>
      <c r="D17" s="69" t="s">
        <v>115</v>
      </c>
      <c r="E17" s="69">
        <v>42</v>
      </c>
      <c r="F17" s="70">
        <v>104659325</v>
      </c>
    </row>
    <row r="18" spans="1:6" x14ac:dyDescent="0.25">
      <c r="A18" s="72">
        <v>17</v>
      </c>
      <c r="B18" s="69" t="s">
        <v>251</v>
      </c>
      <c r="C18" s="69" t="s">
        <v>110</v>
      </c>
      <c r="D18" s="69" t="s">
        <v>109</v>
      </c>
      <c r="E18" s="69">
        <v>25</v>
      </c>
      <c r="F18" s="70">
        <v>36491914</v>
      </c>
    </row>
    <row r="19" spans="1:6" x14ac:dyDescent="0.25">
      <c r="A19" s="72">
        <v>18</v>
      </c>
      <c r="B19" s="69" t="s">
        <v>252</v>
      </c>
      <c r="C19" s="69" t="s">
        <v>95</v>
      </c>
      <c r="D19" s="69" t="s">
        <v>106</v>
      </c>
      <c r="E19" s="69">
        <v>14</v>
      </c>
      <c r="F19" s="70">
        <v>109929275</v>
      </c>
    </row>
    <row r="20" spans="1:6" x14ac:dyDescent="0.25">
      <c r="A20" s="72">
        <v>19</v>
      </c>
      <c r="B20" s="69" t="s">
        <v>238</v>
      </c>
      <c r="C20" s="69" t="s">
        <v>94</v>
      </c>
      <c r="D20" s="69" t="s">
        <v>105</v>
      </c>
      <c r="E20" s="69">
        <v>4</v>
      </c>
      <c r="F20" s="70">
        <v>158769459</v>
      </c>
    </row>
    <row r="21" spans="1:6" x14ac:dyDescent="0.25">
      <c r="A21" s="72">
        <v>20</v>
      </c>
      <c r="B21" s="69" t="s">
        <v>238</v>
      </c>
      <c r="C21" s="69" t="s">
        <v>94</v>
      </c>
      <c r="D21" s="69" t="s">
        <v>104</v>
      </c>
      <c r="E21" s="69">
        <v>25</v>
      </c>
      <c r="F21" s="70">
        <v>86715346</v>
      </c>
    </row>
    <row r="22" spans="1:6" x14ac:dyDescent="0.25">
      <c r="A22" s="72">
        <v>21</v>
      </c>
      <c r="B22" s="69" t="s">
        <v>238</v>
      </c>
      <c r="C22" s="69" t="s">
        <v>101</v>
      </c>
      <c r="D22" s="69" t="s">
        <v>100</v>
      </c>
      <c r="E22" s="69">
        <v>27</v>
      </c>
      <c r="F22" s="70">
        <v>78131686</v>
      </c>
    </row>
    <row r="23" spans="1:6" x14ac:dyDescent="0.25">
      <c r="A23" s="72">
        <v>22</v>
      </c>
      <c r="B23" s="69" t="s">
        <v>238</v>
      </c>
      <c r="C23" s="69" t="s">
        <v>103</v>
      </c>
      <c r="D23" s="69" t="s">
        <v>102</v>
      </c>
      <c r="E23" s="69">
        <v>7.5</v>
      </c>
      <c r="F23" s="70">
        <v>58473896</v>
      </c>
    </row>
    <row r="24" spans="1:6" x14ac:dyDescent="0.25">
      <c r="A24" s="72">
        <v>23</v>
      </c>
      <c r="B24" s="69" t="s">
        <v>253</v>
      </c>
      <c r="C24" s="69" t="s">
        <v>77</v>
      </c>
      <c r="D24" s="69" t="s">
        <v>254</v>
      </c>
      <c r="E24" s="69">
        <v>80</v>
      </c>
      <c r="F24" s="70">
        <v>51257110</v>
      </c>
    </row>
    <row r="25" spans="1:6" x14ac:dyDescent="0.25">
      <c r="A25" s="72">
        <v>24</v>
      </c>
      <c r="B25" s="69" t="s">
        <v>246</v>
      </c>
      <c r="C25" s="69"/>
      <c r="D25" s="69"/>
      <c r="E25" s="69"/>
      <c r="F25" s="70">
        <v>87429209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61" workbookViewId="0">
      <selection activeCell="C76" sqref="C76"/>
    </sheetView>
  </sheetViews>
  <sheetFormatPr defaultRowHeight="15" x14ac:dyDescent="0.25"/>
  <cols>
    <col min="1" max="1" width="6.42578125" style="37" bestFit="1" customWidth="1"/>
    <col min="2" max="2" width="34.5703125" style="37" customWidth="1"/>
    <col min="3" max="3" width="33.85546875" style="38" bestFit="1" customWidth="1"/>
    <col min="4" max="16384" width="9.140625" style="34"/>
  </cols>
  <sheetData>
    <row r="1" spans="1:3" x14ac:dyDescent="0.25">
      <c r="A1" s="36" t="s">
        <v>24</v>
      </c>
      <c r="B1" s="36" t="s">
        <v>25</v>
      </c>
      <c r="C1" s="36" t="s">
        <v>26</v>
      </c>
    </row>
    <row r="2" spans="1:3" x14ac:dyDescent="0.25">
      <c r="A2" s="35">
        <v>1</v>
      </c>
      <c r="B2" s="35" t="s">
        <v>27</v>
      </c>
      <c r="C2" s="40">
        <v>4.5999999999999996</v>
      </c>
    </row>
    <row r="3" spans="1:3" x14ac:dyDescent="0.25">
      <c r="A3" s="35">
        <v>2</v>
      </c>
      <c r="B3" s="35" t="s">
        <v>28</v>
      </c>
      <c r="C3" s="40">
        <v>4.2</v>
      </c>
    </row>
    <row r="4" spans="1:3" x14ac:dyDescent="0.25">
      <c r="A4" s="35">
        <v>3</v>
      </c>
      <c r="B4" s="35" t="s">
        <v>29</v>
      </c>
      <c r="C4" s="40">
        <v>4</v>
      </c>
    </row>
    <row r="5" spans="1:3" x14ac:dyDescent="0.25">
      <c r="A5" s="35">
        <v>4</v>
      </c>
      <c r="B5" s="35" t="s">
        <v>30</v>
      </c>
      <c r="C5" s="40">
        <v>3.8</v>
      </c>
    </row>
    <row r="6" spans="1:3" x14ac:dyDescent="0.25">
      <c r="A6" s="35">
        <v>5</v>
      </c>
      <c r="B6" s="35" t="s">
        <v>31</v>
      </c>
      <c r="C6" s="40">
        <v>3.8</v>
      </c>
    </row>
    <row r="7" spans="1:3" x14ac:dyDescent="0.25">
      <c r="A7" s="35">
        <v>6</v>
      </c>
      <c r="B7" s="35" t="s">
        <v>32</v>
      </c>
      <c r="C7" s="40">
        <v>3.2</v>
      </c>
    </row>
    <row r="8" spans="1:3" x14ac:dyDescent="0.25">
      <c r="A8" s="35">
        <v>7</v>
      </c>
      <c r="B8" s="35" t="s">
        <v>33</v>
      </c>
      <c r="C8" s="40">
        <v>3.2</v>
      </c>
    </row>
    <row r="9" spans="1:3" x14ac:dyDescent="0.25">
      <c r="A9" s="35">
        <v>8</v>
      </c>
      <c r="B9" s="35" t="s">
        <v>34</v>
      </c>
      <c r="C9" s="40">
        <v>3.1</v>
      </c>
    </row>
    <row r="10" spans="1:3" x14ac:dyDescent="0.25">
      <c r="A10" s="35">
        <v>9</v>
      </c>
      <c r="B10" s="35" t="s">
        <v>35</v>
      </c>
      <c r="C10" s="40">
        <v>3</v>
      </c>
    </row>
    <row r="11" spans="1:3" x14ac:dyDescent="0.25">
      <c r="A11" s="35">
        <v>10</v>
      </c>
      <c r="B11" s="35" t="s">
        <v>36</v>
      </c>
      <c r="C11" s="40">
        <v>2.9</v>
      </c>
    </row>
    <row r="12" spans="1:3" x14ac:dyDescent="0.25">
      <c r="A12" s="35">
        <v>11</v>
      </c>
      <c r="B12" s="35" t="s">
        <v>37</v>
      </c>
      <c r="C12" s="40">
        <v>2.9</v>
      </c>
    </row>
    <row r="13" spans="1:3" x14ac:dyDescent="0.25">
      <c r="A13" s="35">
        <v>12</v>
      </c>
      <c r="B13" s="35" t="s">
        <v>38</v>
      </c>
      <c r="C13" s="40">
        <v>2.9</v>
      </c>
    </row>
    <row r="14" spans="1:3" x14ac:dyDescent="0.25">
      <c r="A14" s="35">
        <v>13</v>
      </c>
      <c r="B14" s="35" t="s">
        <v>39</v>
      </c>
      <c r="C14" s="40">
        <v>2.8</v>
      </c>
    </row>
    <row r="15" spans="1:3" x14ac:dyDescent="0.25">
      <c r="A15" s="35">
        <v>14</v>
      </c>
      <c r="B15" s="35" t="s">
        <v>40</v>
      </c>
      <c r="C15" s="40">
        <v>2.7</v>
      </c>
    </row>
    <row r="16" spans="1:3" x14ac:dyDescent="0.25">
      <c r="A16" s="35">
        <v>15</v>
      </c>
      <c r="B16" s="35" t="s">
        <v>41</v>
      </c>
      <c r="C16" s="40">
        <v>2.6</v>
      </c>
    </row>
    <row r="17" spans="1:3" x14ac:dyDescent="0.25">
      <c r="A17" s="35">
        <v>16</v>
      </c>
      <c r="B17" s="35" t="s">
        <v>42</v>
      </c>
      <c r="C17" s="40">
        <v>2.6</v>
      </c>
    </row>
    <row r="18" spans="1:3" x14ac:dyDescent="0.25">
      <c r="A18" s="35">
        <v>17</v>
      </c>
      <c r="B18" s="35" t="s">
        <v>43</v>
      </c>
      <c r="C18" s="40">
        <v>2.4</v>
      </c>
    </row>
    <row r="19" spans="1:3" x14ac:dyDescent="0.25">
      <c r="A19" s="35">
        <v>18</v>
      </c>
      <c r="B19" s="35" t="s">
        <v>44</v>
      </c>
      <c r="C19" s="40">
        <v>2.2999999999999998</v>
      </c>
    </row>
    <row r="20" spans="1:3" x14ac:dyDescent="0.25">
      <c r="A20" s="35">
        <v>19</v>
      </c>
      <c r="B20" s="35" t="s">
        <v>45</v>
      </c>
      <c r="C20" s="40">
        <v>2.2999999999999998</v>
      </c>
    </row>
    <row r="21" spans="1:3" x14ac:dyDescent="0.25">
      <c r="A21" s="35">
        <v>20</v>
      </c>
      <c r="B21" s="35" t="s">
        <v>46</v>
      </c>
      <c r="C21" s="40">
        <v>2.2999999999999998</v>
      </c>
    </row>
    <row r="22" spans="1:3" x14ac:dyDescent="0.25">
      <c r="A22" s="35">
        <v>21</v>
      </c>
      <c r="B22" s="35" t="s">
        <v>47</v>
      </c>
      <c r="C22" s="40">
        <v>2.2000000000000002</v>
      </c>
    </row>
    <row r="23" spans="1:3" x14ac:dyDescent="0.25">
      <c r="A23" s="35">
        <v>22</v>
      </c>
      <c r="B23" s="35" t="s">
        <v>48</v>
      </c>
      <c r="C23" s="40">
        <v>2.2000000000000002</v>
      </c>
    </row>
    <row r="24" spans="1:3" x14ac:dyDescent="0.25">
      <c r="A24" s="35">
        <v>23</v>
      </c>
      <c r="B24" s="35" t="s">
        <v>49</v>
      </c>
      <c r="C24" s="40">
        <v>2</v>
      </c>
    </row>
    <row r="25" spans="1:3" x14ac:dyDescent="0.25">
      <c r="A25" s="35">
        <v>24</v>
      </c>
      <c r="B25" s="35" t="s">
        <v>50</v>
      </c>
      <c r="C25" s="40">
        <v>2</v>
      </c>
    </row>
    <row r="26" spans="1:3" x14ac:dyDescent="0.25">
      <c r="A26" s="35">
        <v>25</v>
      </c>
      <c r="B26" s="35" t="s">
        <v>51</v>
      </c>
      <c r="C26" s="40">
        <v>2</v>
      </c>
    </row>
    <row r="27" spans="1:3" x14ac:dyDescent="0.25">
      <c r="A27" s="35">
        <v>26</v>
      </c>
      <c r="B27" s="35" t="s">
        <v>52</v>
      </c>
      <c r="C27" s="40">
        <v>1.9</v>
      </c>
    </row>
    <row r="28" spans="1:3" x14ac:dyDescent="0.25">
      <c r="A28" s="35">
        <v>27</v>
      </c>
      <c r="B28" s="35" t="s">
        <v>53</v>
      </c>
      <c r="C28" s="40">
        <v>1.8</v>
      </c>
    </row>
    <row r="29" spans="1:3" x14ac:dyDescent="0.25">
      <c r="A29" s="35">
        <v>28</v>
      </c>
      <c r="B29" s="35" t="s">
        <v>54</v>
      </c>
      <c r="C29" s="40">
        <v>1.8</v>
      </c>
    </row>
    <row r="30" spans="1:3" x14ac:dyDescent="0.25">
      <c r="A30" s="35">
        <v>29</v>
      </c>
      <c r="B30" s="35" t="s">
        <v>55</v>
      </c>
      <c r="C30" s="40">
        <v>1.7</v>
      </c>
    </row>
    <row r="31" spans="1:3" x14ac:dyDescent="0.25">
      <c r="A31" s="35">
        <v>30</v>
      </c>
      <c r="B31" s="35" t="s">
        <v>56</v>
      </c>
      <c r="C31" s="40">
        <v>1.6</v>
      </c>
    </row>
    <row r="32" spans="1:3" x14ac:dyDescent="0.25">
      <c r="A32" s="35">
        <v>31</v>
      </c>
      <c r="B32" s="35" t="s">
        <v>57</v>
      </c>
      <c r="C32" s="40">
        <v>1.6</v>
      </c>
    </row>
    <row r="33" spans="1:3" x14ac:dyDescent="0.25">
      <c r="A33" s="35">
        <v>32</v>
      </c>
      <c r="B33" s="35" t="s">
        <v>58</v>
      </c>
      <c r="C33" s="40">
        <v>1.6</v>
      </c>
    </row>
    <row r="34" spans="1:3" x14ac:dyDescent="0.25">
      <c r="A34" s="35">
        <v>33</v>
      </c>
      <c r="B34" s="35" t="s">
        <v>59</v>
      </c>
      <c r="C34" s="40">
        <v>1.5</v>
      </c>
    </row>
    <row r="35" spans="1:3" x14ac:dyDescent="0.25">
      <c r="A35" s="35">
        <v>34</v>
      </c>
      <c r="B35" s="35" t="s">
        <v>60</v>
      </c>
      <c r="C35" s="40">
        <v>1.5</v>
      </c>
    </row>
    <row r="36" spans="1:3" x14ac:dyDescent="0.25">
      <c r="A36" s="35">
        <v>35</v>
      </c>
      <c r="B36" s="35" t="s">
        <v>61</v>
      </c>
      <c r="C36" s="40">
        <v>1.5</v>
      </c>
    </row>
    <row r="37" spans="1:3" x14ac:dyDescent="0.25">
      <c r="A37" s="35">
        <v>36</v>
      </c>
      <c r="B37" s="35" t="s">
        <v>62</v>
      </c>
      <c r="C37" s="40">
        <v>1.4</v>
      </c>
    </row>
    <row r="38" spans="1:3" x14ac:dyDescent="0.25">
      <c r="A38" s="35">
        <v>37</v>
      </c>
      <c r="B38" s="35" t="s">
        <v>63</v>
      </c>
      <c r="C38" s="40">
        <v>1.3</v>
      </c>
    </row>
    <row r="39" spans="1:3" x14ac:dyDescent="0.25">
      <c r="A39" s="35">
        <v>38</v>
      </c>
      <c r="B39" s="35" t="s">
        <v>64</v>
      </c>
      <c r="C39" s="40">
        <v>1.3</v>
      </c>
    </row>
    <row r="40" spans="1:3" x14ac:dyDescent="0.25">
      <c r="A40" s="35">
        <v>39</v>
      </c>
      <c r="B40" s="35" t="s">
        <v>65</v>
      </c>
      <c r="C40" s="40">
        <v>1.3</v>
      </c>
    </row>
    <row r="41" spans="1:3" x14ac:dyDescent="0.25">
      <c r="A41" s="35">
        <v>40</v>
      </c>
      <c r="B41" s="35" t="s">
        <v>66</v>
      </c>
      <c r="C41" s="40">
        <v>1.2</v>
      </c>
    </row>
    <row r="42" spans="1:3" x14ac:dyDescent="0.25">
      <c r="A42" s="35">
        <v>41</v>
      </c>
      <c r="B42" s="35" t="s">
        <v>67</v>
      </c>
      <c r="C42" s="40">
        <v>1.2</v>
      </c>
    </row>
    <row r="43" spans="1:3" x14ac:dyDescent="0.25">
      <c r="A43" s="35">
        <v>42</v>
      </c>
      <c r="B43" s="35" t="s">
        <v>68</v>
      </c>
      <c r="C43" s="40">
        <v>1.1000000000000001</v>
      </c>
    </row>
    <row r="44" spans="1:3" x14ac:dyDescent="0.25">
      <c r="A44" s="35">
        <v>43</v>
      </c>
      <c r="B44" s="35" t="s">
        <v>69</v>
      </c>
      <c r="C44" s="40">
        <v>1.1000000000000001</v>
      </c>
    </row>
    <row r="45" spans="1:3" x14ac:dyDescent="0.25">
      <c r="A45" s="35">
        <v>44</v>
      </c>
      <c r="B45" s="35" t="s">
        <v>70</v>
      </c>
      <c r="C45" s="40">
        <v>1.1000000000000001</v>
      </c>
    </row>
    <row r="46" spans="1:3" x14ac:dyDescent="0.25">
      <c r="A46" s="35">
        <v>45</v>
      </c>
      <c r="B46" s="35" t="s">
        <v>71</v>
      </c>
      <c r="C46" s="40">
        <v>1.1000000000000001</v>
      </c>
    </row>
    <row r="47" spans="1:3" x14ac:dyDescent="0.25">
      <c r="A47" s="35">
        <v>46</v>
      </c>
      <c r="B47" s="35" t="s">
        <v>72</v>
      </c>
      <c r="C47" s="40">
        <v>0.9</v>
      </c>
    </row>
    <row r="48" spans="1:3" x14ac:dyDescent="0.25">
      <c r="A48" s="35">
        <v>47</v>
      </c>
      <c r="B48" s="35" t="s">
        <v>73</v>
      </c>
      <c r="C48" s="40">
        <v>0.9</v>
      </c>
    </row>
    <row r="49" spans="1:3" x14ac:dyDescent="0.25">
      <c r="A49" s="35">
        <v>48</v>
      </c>
      <c r="B49" s="35" t="s">
        <v>74</v>
      </c>
      <c r="C49" s="40">
        <v>0.9</v>
      </c>
    </row>
    <row r="50" spans="1:3" x14ac:dyDescent="0.25">
      <c r="A50" s="35">
        <v>49</v>
      </c>
      <c r="B50" s="35" t="s">
        <v>75</v>
      </c>
      <c r="C50" s="40">
        <v>0.9</v>
      </c>
    </row>
    <row r="51" spans="1:3" x14ac:dyDescent="0.25">
      <c r="A51" s="35">
        <v>50</v>
      </c>
      <c r="B51" s="35" t="s">
        <v>76</v>
      </c>
      <c r="C51" s="40">
        <v>0.9</v>
      </c>
    </row>
    <row r="52" spans="1:3" x14ac:dyDescent="0.25">
      <c r="A52" s="35">
        <v>51</v>
      </c>
      <c r="B52" s="35" t="s">
        <v>77</v>
      </c>
      <c r="C52" s="40">
        <v>0.8</v>
      </c>
    </row>
    <row r="53" spans="1:3" x14ac:dyDescent="0.25">
      <c r="A53" s="35">
        <v>52</v>
      </c>
      <c r="B53" s="35" t="s">
        <v>78</v>
      </c>
      <c r="C53" s="40">
        <v>0.8</v>
      </c>
    </row>
    <row r="54" spans="1:3" x14ac:dyDescent="0.25">
      <c r="A54" s="35">
        <v>53</v>
      </c>
      <c r="B54" s="35" t="s">
        <v>79</v>
      </c>
      <c r="C54" s="40">
        <v>0.7</v>
      </c>
    </row>
    <row r="55" spans="1:3" x14ac:dyDescent="0.25">
      <c r="A55" s="35">
        <v>54</v>
      </c>
      <c r="B55" s="35" t="s">
        <v>80</v>
      </c>
      <c r="C55" s="40">
        <v>0.7</v>
      </c>
    </row>
    <row r="56" spans="1:3" x14ac:dyDescent="0.25">
      <c r="A56" s="35">
        <v>55</v>
      </c>
      <c r="B56" s="35" t="s">
        <v>81</v>
      </c>
      <c r="C56" s="40">
        <v>0.7</v>
      </c>
    </row>
    <row r="57" spans="1:3" x14ac:dyDescent="0.25">
      <c r="A57" s="35">
        <v>56</v>
      </c>
      <c r="B57" s="35" t="s">
        <v>82</v>
      </c>
      <c r="C57" s="40">
        <v>0.7</v>
      </c>
    </row>
    <row r="58" spans="1:3" x14ac:dyDescent="0.25">
      <c r="A58" s="35">
        <v>57</v>
      </c>
      <c r="B58" s="35" t="s">
        <v>83</v>
      </c>
      <c r="C58" s="40">
        <v>0.7</v>
      </c>
    </row>
    <row r="59" spans="1:3" x14ac:dyDescent="0.25">
      <c r="A59" s="35">
        <v>58</v>
      </c>
      <c r="B59" s="35" t="s">
        <v>84</v>
      </c>
      <c r="C59" s="40">
        <v>0.6</v>
      </c>
    </row>
    <row r="60" spans="1:3" x14ac:dyDescent="0.25">
      <c r="A60" s="35">
        <v>59</v>
      </c>
      <c r="B60" s="35" t="s">
        <v>85</v>
      </c>
      <c r="C60" s="40">
        <v>0.6</v>
      </c>
    </row>
    <row r="61" spans="1:3" x14ac:dyDescent="0.25">
      <c r="A61" s="35">
        <v>60</v>
      </c>
      <c r="B61" s="35" t="s">
        <v>86</v>
      </c>
      <c r="C61" s="40">
        <v>0.5</v>
      </c>
    </row>
    <row r="62" spans="1:3" x14ac:dyDescent="0.25">
      <c r="A62" s="35">
        <v>61</v>
      </c>
      <c r="B62" s="35" t="s">
        <v>87</v>
      </c>
      <c r="C62" s="40">
        <v>0.5</v>
      </c>
    </row>
    <row r="63" spans="1:3" x14ac:dyDescent="0.25">
      <c r="A63" s="35">
        <v>62</v>
      </c>
      <c r="B63" s="35" t="s">
        <v>88</v>
      </c>
      <c r="C63" s="40">
        <v>0.5</v>
      </c>
    </row>
    <row r="64" spans="1:3" x14ac:dyDescent="0.25">
      <c r="A64" s="35">
        <v>63</v>
      </c>
      <c r="B64" s="35" t="s">
        <v>89</v>
      </c>
      <c r="C64" s="40">
        <v>0.5</v>
      </c>
    </row>
    <row r="65" spans="1:3" x14ac:dyDescent="0.25">
      <c r="A65" s="35">
        <v>64</v>
      </c>
      <c r="B65" s="35" t="s">
        <v>90</v>
      </c>
      <c r="C65" s="40">
        <v>0.5</v>
      </c>
    </row>
    <row r="66" spans="1:3" x14ac:dyDescent="0.25">
      <c r="A66" s="35">
        <v>65</v>
      </c>
      <c r="B66" s="35" t="s">
        <v>91</v>
      </c>
      <c r="C66" s="40">
        <v>0.4</v>
      </c>
    </row>
    <row r="67" spans="1:3" x14ac:dyDescent="0.25">
      <c r="A67" s="35">
        <v>66</v>
      </c>
      <c r="B67" s="35" t="s">
        <v>92</v>
      </c>
      <c r="C67" s="40">
        <v>0.4</v>
      </c>
    </row>
    <row r="68" spans="1:3" x14ac:dyDescent="0.25">
      <c r="A68" s="35">
        <v>67</v>
      </c>
      <c r="B68" s="35" t="s">
        <v>93</v>
      </c>
      <c r="C68" s="40">
        <v>0.4</v>
      </c>
    </row>
    <row r="69" spans="1:3" x14ac:dyDescent="0.25">
      <c r="A69" s="35">
        <v>68</v>
      </c>
      <c r="B69" s="35" t="s">
        <v>94</v>
      </c>
      <c r="C69" s="40">
        <v>0.3</v>
      </c>
    </row>
    <row r="70" spans="1:3" x14ac:dyDescent="0.25">
      <c r="A70" s="35">
        <v>69</v>
      </c>
      <c r="B70" s="35" t="s">
        <v>95</v>
      </c>
      <c r="C70" s="40">
        <v>0.3</v>
      </c>
    </row>
    <row r="71" spans="1:3" x14ac:dyDescent="0.25">
      <c r="A71" s="35">
        <v>70</v>
      </c>
      <c r="B71" s="35" t="s">
        <v>96</v>
      </c>
      <c r="C71" s="40">
        <v>0.2</v>
      </c>
    </row>
    <row r="72" spans="1:3" x14ac:dyDescent="0.25">
      <c r="A72" s="35">
        <v>71</v>
      </c>
      <c r="B72" s="35" t="s">
        <v>97</v>
      </c>
      <c r="C72" s="40">
        <v>0.2</v>
      </c>
    </row>
    <row r="74" spans="1:3" ht="47.25" customHeight="1" x14ac:dyDescent="0.25">
      <c r="B74" s="39" t="s">
        <v>98</v>
      </c>
      <c r="C74" s="39"/>
    </row>
    <row r="76" spans="1:3" x14ac:dyDescent="0.25">
      <c r="B76" s="37" t="s">
        <v>99</v>
      </c>
    </row>
  </sheetData>
  <mergeCells count="1">
    <mergeCell ref="B74:C7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1D468DD5782F4AB155B1DC46DB5E1D" ma:contentTypeVersion="7" ma:contentTypeDescription="Create a new document." ma:contentTypeScope="" ma:versionID="f34ce0253df985b6c2ddf8de9da4d4f2">
  <xsd:schema xmlns:xsd="http://www.w3.org/2001/XMLSchema" xmlns:xs="http://www.w3.org/2001/XMLSchema" xmlns:p="http://schemas.microsoft.com/office/2006/metadata/properties" xmlns:ns2="4229906c-3310-4de0-b0a0-a4fb617b8f5c" xmlns:ns3="c8edd218-7aa5-40ac-a727-d0736bf267b0" targetNamespace="http://schemas.microsoft.com/office/2006/metadata/properties" ma:root="true" ma:fieldsID="77600f293973f8c9399d0df8e28a90c2" ns2:_="" ns3:_="">
    <xsd:import namespace="4229906c-3310-4de0-b0a0-a4fb617b8f5c"/>
    <xsd:import namespace="c8edd218-7aa5-40ac-a727-d0736bf267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29906c-3310-4de0-b0a0-a4fb617b8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edd218-7aa5-40ac-a727-d0736bf267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8edd218-7aa5-40ac-a727-d0736bf267b0">
      <UserInfo>
        <DisplayName/>
        <AccountId xsi:nil="true"/>
        <AccountType/>
      </UserInfo>
    </SharedWithUsers>
  </documentManagement>
</p:properties>
</file>

<file path=customXml/itemProps1.xml><?xml version="1.0" encoding="utf-8"?>
<ds:datastoreItem xmlns:ds="http://schemas.openxmlformats.org/officeDocument/2006/customXml" ds:itemID="{5D4B5994-9E5F-469C-9518-1BC094999018}"/>
</file>

<file path=customXml/itemProps2.xml><?xml version="1.0" encoding="utf-8"?>
<ds:datastoreItem xmlns:ds="http://schemas.openxmlformats.org/officeDocument/2006/customXml" ds:itemID="{B2EEC258-8827-4829-970A-EF2C2EEBE0CA}"/>
</file>

<file path=customXml/itemProps3.xml><?xml version="1.0" encoding="utf-8"?>
<ds:datastoreItem xmlns:ds="http://schemas.openxmlformats.org/officeDocument/2006/customXml" ds:itemID="{5F92FE96-99E2-4F60-A8B3-20863125B3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1</vt:i4>
      </vt:variant>
    </vt:vector>
  </HeadingPairs>
  <TitlesOfParts>
    <vt:vector size="9" baseType="lpstr">
      <vt:lpstr>User Guide</vt:lpstr>
      <vt:lpstr>Cost Reference</vt:lpstr>
      <vt:lpstr>Cost Assessment</vt:lpstr>
      <vt:lpstr>Transit Cost References</vt:lpstr>
      <vt:lpstr>BRT</vt:lpstr>
      <vt:lpstr>LRT</vt:lpstr>
      <vt:lpstr>HRT</vt:lpstr>
      <vt:lpstr>Transport Prices</vt:lpstr>
      <vt:lpstr>Trans Price Chart</vt:lpstr>
    </vt:vector>
  </TitlesOfParts>
  <Company>IBI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Sumeet Sharma</dc:creator>
  <cp:lastModifiedBy>Sumeet Sharma</cp:lastModifiedBy>
  <dcterms:created xsi:type="dcterms:W3CDTF">2018-06-04T09:22:42Z</dcterms:created>
  <dcterms:modified xsi:type="dcterms:W3CDTF">2018-08-18T17:28:41Z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0x010100381D468DD5782F4AB155B1DC46DB5E1D</vt:lpwstr>
  </property>
  <property fmtid="{D5CDD505-2E9C-101B-9397-08002B2CF9AE}" pid="3" name="Order">
    <vt:r8>4114300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ies>
</file>