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0"/>
  <workbookPr/>
  <mc:AlternateContent xmlns:mc="http://schemas.openxmlformats.org/markup-compatibility/2006">
    <mc:Choice Requires="x15">
      <x15ac:absPath xmlns:x15ac="http://schemas.microsoft.com/office/spreadsheetml/2010/11/ac" url="C:\Users\astha.malhotra\Desktop\"/>
    </mc:Choice>
  </mc:AlternateContent>
  <xr:revisionPtr revIDLastSave="0" documentId="11_F0D50CB7D8D4E1F0EF9E07DBEC68791B0B1D7D30" xr6:coauthVersionLast="40" xr6:coauthVersionMax="40" xr10:uidLastSave="{00000000-0000-0000-0000-000000000000}"/>
  <bookViews>
    <workbookView xWindow="0" yWindow="0" windowWidth="20490" windowHeight="7755" tabRatio="885" firstSheet="1" activeTab="1" xr2:uid="{00000000-000D-0000-FFFF-FFFF00000000}"/>
  </bookViews>
  <sheets>
    <sheet name="USER GUIDE" sheetId="8" r:id="rId1"/>
    <sheet name="Initial Assessment" sheetId="10" r:id="rId2"/>
    <sheet name="Detailed Assessment" sheetId="12" r:id="rId3"/>
    <sheet name="Assessment Scoring" sheetId="4" r:id="rId4"/>
    <sheet name="ScoringCriteria" sheetId="3" r:id="rId5"/>
    <sheet name="Glossary" sheetId="9" r:id="rId6"/>
    <sheet name="Text Inputs" sheetId="2" state="hidden" r:id="rId7"/>
  </sheets>
  <externalReferences>
    <externalReference r:id="rId8"/>
  </externalReferences>
  <definedNames>
    <definedName name="Example">[1]Lists!$N$6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7" i="3" l="1"/>
  <c r="H18" i="3"/>
  <c r="H19" i="3"/>
  <c r="H20" i="3"/>
  <c r="H21" i="3"/>
  <c r="H22" i="3"/>
  <c r="C21" i="4"/>
  <c r="J21" i="4"/>
  <c r="H11" i="3"/>
  <c r="H12" i="3"/>
  <c r="H13" i="3"/>
  <c r="H14" i="3"/>
  <c r="C20" i="4"/>
  <c r="J20" i="4"/>
  <c r="H4" i="3"/>
  <c r="H5" i="3"/>
  <c r="H6" i="3"/>
  <c r="H7" i="3"/>
  <c r="H8" i="3"/>
  <c r="C19" i="4"/>
  <c r="J19" i="4"/>
  <c r="B5" i="3"/>
  <c r="B6" i="3"/>
  <c r="B7" i="3"/>
  <c r="B8" i="3"/>
  <c r="B4" i="3"/>
  <c r="B21" i="4"/>
  <c r="B20" i="4"/>
  <c r="B19" i="4"/>
  <c r="G16" i="3"/>
  <c r="G10" i="3"/>
  <c r="G3" i="3"/>
  <c r="B16" i="4"/>
  <c r="B15" i="4"/>
  <c r="B14" i="4"/>
  <c r="B47" i="3"/>
  <c r="B48" i="3"/>
  <c r="B46" i="3"/>
  <c r="B39" i="3"/>
  <c r="B40" i="3"/>
  <c r="B41" i="3"/>
  <c r="B42" i="3"/>
  <c r="B43" i="3"/>
  <c r="B44" i="3"/>
  <c r="B38" i="3"/>
  <c r="A36" i="3"/>
  <c r="B31" i="3"/>
  <c r="B32" i="3"/>
  <c r="B33" i="3"/>
  <c r="B34" i="3"/>
  <c r="B30" i="3"/>
  <c r="B24" i="3"/>
  <c r="B25" i="3"/>
  <c r="B26" i="3"/>
  <c r="B27" i="3"/>
  <c r="B23" i="3"/>
  <c r="B16" i="3"/>
  <c r="B17" i="3"/>
  <c r="B18" i="3"/>
  <c r="B19" i="3"/>
  <c r="B20" i="3"/>
  <c r="A13" i="3"/>
  <c r="C15" i="4"/>
  <c r="J15" i="4"/>
  <c r="C9" i="4"/>
  <c r="J9" i="4"/>
  <c r="C16" i="4"/>
  <c r="J16" i="4"/>
  <c r="C14" i="4"/>
  <c r="J14" i="4"/>
  <c r="A3" i="3"/>
  <c r="C8" i="4"/>
  <c r="J8" i="4"/>
  <c r="B9" i="4"/>
  <c r="B8" i="4"/>
  <c r="B7" i="4"/>
  <c r="C7" i="4"/>
  <c r="J7" i="4"/>
</calcChain>
</file>

<file path=xl/sharedStrings.xml><?xml version="1.0" encoding="utf-8"?>
<sst xmlns="http://schemas.openxmlformats.org/spreadsheetml/2006/main" count="239" uniqueCount="139">
  <si>
    <t>About the TOD Readiness Tool</t>
  </si>
  <si>
    <t>Purpose</t>
  </si>
  <si>
    <r>
      <t xml:space="preserve">The TOD Readiness Assessment Tool is designed to assess the existing TOD potential for three (3) primary scales of intervention:
</t>
    </r>
    <r>
      <rPr>
        <b/>
        <sz val="10"/>
        <color theme="7"/>
        <rFont val="Arial"/>
        <family val="2"/>
      </rPr>
      <t>A. INITIAL TOD READINESS ASSESSMENT:</t>
    </r>
    <r>
      <rPr>
        <sz val="10"/>
        <color theme="1"/>
        <rFont val="Arial"/>
        <family val="2"/>
      </rPr>
      <t xml:space="preserve"> </t>
    </r>
    <r>
      <rPr>
        <b/>
        <sz val="10"/>
        <color theme="1"/>
        <rFont val="Arial"/>
        <family val="2"/>
      </rPr>
      <t>A checklist designed to conduct a rapid assessment of external factors that are vital for planning and implementing TOD in any city regardless of the context</t>
    </r>
    <r>
      <rPr>
        <sz val="10"/>
        <color theme="1"/>
        <rFont val="Arial"/>
        <family val="2"/>
      </rPr>
      <t xml:space="preserve">. These factors include: i) existing policy and regulatory framework; ii) technical capacities available in-house; and iii) existing data availability to conduct detailed studies. This checklist is designed only to develop a better understanding of the factors that indicate the level of political support for TOD and are primarily public sector driven. This tool builds on the WRI TOD Corridor Course on “Building Blocks for TOD” and National-level Guidance Document for India (MoUD, World Bank).
</t>
    </r>
    <r>
      <rPr>
        <b/>
        <sz val="10"/>
        <color rgb="FFC00000"/>
        <rFont val="Arial"/>
        <family val="2"/>
      </rPr>
      <t xml:space="preserve">B. DETAILED CORRIDOR AND STATION AREA LEVEL READINESS ASSESSMENT: </t>
    </r>
    <r>
      <rPr>
        <b/>
        <sz val="10"/>
        <color theme="1"/>
        <rFont val="Arial"/>
        <family val="2"/>
      </rPr>
      <t>This interactive spreadsheet based tool, will help urban planners and decision-makers evaluate the TOD readiness at the corridor and station area scales.</t>
    </r>
    <r>
      <rPr>
        <sz val="10"/>
        <color theme="1"/>
        <rFont val="Arial"/>
        <family val="2"/>
      </rPr>
      <t xml:space="preserve"> When planning for TOD, the network of stations in a mass transit network form a corridor; however, each station exhibits characteristics that are often unique but also show some similarities. This spreadsheet is designed to assist urban planners and policy-makers identify the station area attributes to develop context-sensitive strategies to increase readiness for TOD, and understand the value of each station within the larger corridor network. This tool can be used by government agencies to build a case for retaining a consultant for further studies and/or prioritizing investments in station area and/or drafting the terms of reference for retaining consultants to conduct planning studies. Existing literature, specifically the 3V metrics in World Bank’s “Transforming the Urban Space through Transit-Oriented Development: The 3V approach” formed the basis to develop this tool.</t>
    </r>
  </si>
  <si>
    <t>How to Use This Tool?</t>
  </si>
  <si>
    <t>STEP 1: INITIAL ASSESSMENT TAB</t>
  </si>
  <si>
    <t>Populate the Initial Assessment tab as a checklist of the citywide policy, regulatory, and institutional framework; and evaluating technical data availability for detailed evaluation</t>
  </si>
  <si>
    <t xml:space="preserve">STEP 2: CREATE A BASE MAP </t>
  </si>
  <si>
    <t>Identify an 800 m radius surrounding the existing or potential high capacity mass transit station on a base map generated through GIS or on Google Earth.</t>
  </si>
  <si>
    <t>STEP 3: DETAILED EVALUATION TAB</t>
  </si>
  <si>
    <t>Enter data requirements in the Detailed Evaluation tab. The spreadsheet tool has measures developed that make use of readily available data and in some cases GIS based analysis.</t>
  </si>
  <si>
    <t>Example Input/ Selection Box</t>
  </si>
  <si>
    <t>STEP 4: SUMMARY TAB</t>
  </si>
  <si>
    <t>Fill the template under the Summary tab to identify the station area’s strengths and weaknesses, based on the readiness score calculated automatically through the tool.</t>
  </si>
  <si>
    <t>INITIAL READINESS ASSESSMENT</t>
  </si>
  <si>
    <t>A checklist designed to conduct a rapid assessment of external factors that are vital for planning and implementing TOD in any city regardless of the context. This checklist is designed with three factors</t>
  </si>
  <si>
    <t>TECHNICAL CAPACITY</t>
  </si>
  <si>
    <t>EXISTING DATA AVAILABILITY</t>
  </si>
  <si>
    <t>INSTITUTIONAL AND POLICY FRAMEWORK</t>
  </si>
  <si>
    <r>
      <t xml:space="preserve">This worksheet contains a series of questions that evaluate TOD readiness. </t>
    </r>
    <r>
      <rPr>
        <b/>
        <i/>
        <sz val="8"/>
        <color theme="1"/>
        <rFont val="Arial"/>
        <family val="2"/>
      </rPr>
      <t xml:space="preserve">Fill in the information requested in each orange box, </t>
    </r>
    <r>
      <rPr>
        <i/>
        <sz val="8"/>
        <color theme="1"/>
        <rFont val="Arial"/>
        <family val="2"/>
      </rPr>
      <t xml:space="preserve">and the tool will automatically calculate the readiness score based on the criteria and thresholds outlined in the User Guide. </t>
    </r>
    <r>
      <rPr>
        <b/>
        <i/>
        <sz val="8"/>
        <color theme="1"/>
        <rFont val="Arial"/>
        <family val="2"/>
      </rPr>
      <t>The results will be displayed in the highlighted column classified as “Low, “Medium”, “High”</t>
    </r>
  </si>
  <si>
    <t>GUAGE IN-HOUSE TECHNICAL CAPACITY</t>
  </si>
  <si>
    <t>Undertake a review of existing technical and professional staff available to manage, implement and monitor TOD planning activities</t>
  </si>
  <si>
    <r>
      <t xml:space="preserve">Planning Director/Chief Town Planner </t>
    </r>
    <r>
      <rPr>
        <i/>
        <sz val="9"/>
        <color theme="1"/>
        <rFont val="Arial"/>
        <family val="2"/>
      </rPr>
      <t>(Experience in TOD planning/integrating transport &amp; land use planning)</t>
    </r>
  </si>
  <si>
    <r>
      <t xml:space="preserve">Higher is better. If high, refer </t>
    </r>
    <r>
      <rPr>
        <b/>
        <sz val="9"/>
        <color theme="1"/>
        <rFont val="Arial"/>
        <family val="2"/>
      </rPr>
      <t>EN-H01</t>
    </r>
    <r>
      <rPr>
        <sz val="9"/>
        <color theme="1"/>
        <rFont val="Arial"/>
        <family val="2"/>
      </rPr>
      <t xml:space="preserve">
If medium or low, refer following KPs for capacity building:</t>
    </r>
    <r>
      <rPr>
        <b/>
        <sz val="9"/>
        <color theme="1"/>
        <rFont val="Arial"/>
        <family val="2"/>
      </rPr>
      <t xml:space="preserve"> IM-P01</t>
    </r>
  </si>
  <si>
    <r>
      <t xml:space="preserve">Urban Designer/ Urban Planner </t>
    </r>
    <r>
      <rPr>
        <i/>
        <sz val="9"/>
        <color theme="1"/>
        <rFont val="Arial"/>
        <family val="2"/>
      </rPr>
      <t>(Experience in streetscape design/ walking &amp; bicycle improvements)</t>
    </r>
  </si>
  <si>
    <t>Low</t>
  </si>
  <si>
    <r>
      <t>Transport Planner/ Engineer (</t>
    </r>
    <r>
      <rPr>
        <i/>
        <sz val="9"/>
        <color theme="1"/>
        <rFont val="Arial"/>
        <family val="2"/>
      </rPr>
      <t>Experience in transport sector, traffic modeling or relevant field)</t>
    </r>
  </si>
  <si>
    <t>Medium</t>
  </si>
  <si>
    <r>
      <t xml:space="preserve">Infrastructure Planner/ Engineer </t>
    </r>
    <r>
      <rPr>
        <i/>
        <sz val="9"/>
        <color theme="1"/>
        <rFont val="Arial"/>
        <family val="2"/>
      </rPr>
      <t>(Experience in infrastructure demand management &amp; planning)</t>
    </r>
  </si>
  <si>
    <t>High</t>
  </si>
  <si>
    <r>
      <t>Real Estate Expert</t>
    </r>
    <r>
      <rPr>
        <i/>
        <sz val="9"/>
        <color theme="1"/>
        <rFont val="Arial"/>
        <family val="2"/>
      </rPr>
      <t xml:space="preserve"> (Experience in feasibility study, real estate assessments)</t>
    </r>
  </si>
  <si>
    <t>ASSESS EXISTING DATA AVAILABILITY</t>
  </si>
  <si>
    <t>To prepare a comprehensive database as a resource to help document baseline conditions and analyze constraints. If the city has updated GIS/AutoCAD database for last 5 years.</t>
  </si>
  <si>
    <t>Node Value</t>
  </si>
  <si>
    <r>
      <t xml:space="preserve">If high, refer Plan + Design KPs: </t>
    </r>
    <r>
      <rPr>
        <b/>
        <sz val="9"/>
        <color theme="1"/>
        <rFont val="Arial"/>
        <family val="2"/>
      </rPr>
      <t>PD-H01 to H04</t>
    </r>
    <r>
      <rPr>
        <sz val="9"/>
        <color theme="1"/>
        <rFont val="Arial"/>
        <family val="2"/>
      </rPr>
      <t xml:space="preserve">
If medium or low, refer following KPs for  retaining external consultants</t>
    </r>
    <r>
      <rPr>
        <b/>
        <sz val="9"/>
        <color theme="1"/>
        <rFont val="Arial"/>
        <family val="2"/>
      </rPr>
      <t>: PD-P01 to P04</t>
    </r>
  </si>
  <si>
    <t>Public Transport Network (Coverage including bus, high capacity mass transit, feeder network)</t>
  </si>
  <si>
    <t>Transit Alignment</t>
  </si>
  <si>
    <t>Station Locations (Number, type and spacing)</t>
  </si>
  <si>
    <t>Traffic counts</t>
  </si>
  <si>
    <t>Transit Ridership (Existing and proposed)</t>
  </si>
  <si>
    <t>Place Value</t>
  </si>
  <si>
    <t>Existing/Proposed Land Use (and building use if available)</t>
  </si>
  <si>
    <t>Social infrastructure Amenities (800m walking distance from the station)</t>
  </si>
  <si>
    <t>Road Inventory</t>
  </si>
  <si>
    <t>Existing Infrastructure (Alignment &amp; Capacities)</t>
  </si>
  <si>
    <t>Existing Pedestrian and bicycle network</t>
  </si>
  <si>
    <t>Market Value</t>
  </si>
  <si>
    <t>Census Information (Population - current &amp; forecast estimates, density, average or median income)</t>
  </si>
  <si>
    <t>Decadal Development activities (projects underway or recently completed)</t>
  </si>
  <si>
    <t>Zoning Regulations (FAR)</t>
  </si>
  <si>
    <t>Vacant Lands and buildings (size and public ownership)</t>
  </si>
  <si>
    <t>Land Values (government land and market value if available)</t>
  </si>
  <si>
    <t>DETERMINE EXISTING INSTITUTIONAL AND POLICY FRAMEWORK</t>
  </si>
  <si>
    <t>To evaluate the TOD readiness of the city with respect to the institutional support, plans, policies, and development market.</t>
  </si>
  <si>
    <t>TOD related planning &amp; regulatory initiatives</t>
  </si>
  <si>
    <r>
      <t xml:space="preserve">If high, refer KPs: </t>
    </r>
    <r>
      <rPr>
        <b/>
        <sz val="9"/>
        <color theme="1"/>
        <rFont val="Arial"/>
        <family val="2"/>
      </rPr>
      <t>EN-C01 to C02; EN-P04; PD-H03-04</t>
    </r>
    <r>
      <rPr>
        <sz val="9"/>
        <color theme="1"/>
        <rFont val="Arial"/>
        <family val="2"/>
      </rPr>
      <t xml:space="preserve">
If medium or low, refer following KPs for for retaining external consultants</t>
    </r>
    <r>
      <rPr>
        <b/>
        <sz val="9"/>
        <color theme="1"/>
        <rFont val="Arial"/>
        <family val="2"/>
      </rPr>
      <t>: PD-H01 to H02</t>
    </r>
  </si>
  <si>
    <t>Updated Comprehensive Plans/Development Plans/ Master Plans supporting TOD</t>
  </si>
  <si>
    <t>Development Code Regulations (including Building Regulations) supporting appropriate mix of uses and transit supportive densities</t>
  </si>
  <si>
    <t>Committed city investments for pedestrian/bicycle facilities, utility infrastructure and transit upgrades</t>
  </si>
  <si>
    <t>Complete Streets policy and/or bicycle and pedestrian plan(s)</t>
  </si>
  <si>
    <t>Transportation Plan / Mobility Plan assessing City’s transportation network</t>
  </si>
  <si>
    <t>Parking Management - policies and initiatives for lowering or removing parking requirements or supporting shared parking</t>
  </si>
  <si>
    <t>Policy / program / initiative to encourage affordable housing in the City</t>
  </si>
  <si>
    <t>Project Champions</t>
  </si>
  <si>
    <t>Existing agencies or special agency with specific mandate for integrating transportation and land use</t>
  </si>
  <si>
    <t>Political leadership or an advisory board to promote TOD supportive vision for the City</t>
  </si>
  <si>
    <t>Encourage stakeholder engagement</t>
  </si>
  <si>
    <t>DETAILED CORRIDOR AND STATION AREA LEVEL READINESS ASSESSMENT</t>
  </si>
  <si>
    <t>This interactive spreadsheet based tool, will help urban planners and decision-makers evaluate the TOD readiness at the corridor and station area scales.</t>
  </si>
  <si>
    <t>NODE VALUE</t>
  </si>
  <si>
    <t>PLACE VALUE</t>
  </si>
  <si>
    <t>MARKET VALUE</t>
  </si>
  <si>
    <t>Number of mass transit links at a station</t>
  </si>
  <si>
    <t>Fill in the relevant strategies to strengthen Node Value</t>
  </si>
  <si>
    <r>
      <rPr>
        <b/>
        <i/>
        <sz val="9"/>
        <color theme="1" tint="0.34998626667073579"/>
        <rFont val="Arial"/>
        <family val="2"/>
      </rPr>
      <t xml:space="preserve">Low = </t>
    </r>
    <r>
      <rPr>
        <i/>
        <sz val="9"/>
        <color theme="1" tint="0.34998626667073579"/>
        <rFont val="Arial"/>
        <family val="2"/>
      </rPr>
      <t xml:space="preserve">No connection to other mass transit lines
</t>
    </r>
    <r>
      <rPr>
        <b/>
        <i/>
        <sz val="9"/>
        <color theme="1" tint="0.34998626667073579"/>
        <rFont val="Arial"/>
        <family val="2"/>
      </rPr>
      <t xml:space="preserve">Medium = </t>
    </r>
    <r>
      <rPr>
        <i/>
        <sz val="9"/>
        <color theme="1" tint="0.34998626667073579"/>
        <rFont val="Arial"/>
        <family val="2"/>
      </rPr>
      <t xml:space="preserve">Connection to two mass transit lines
</t>
    </r>
    <r>
      <rPr>
        <b/>
        <i/>
        <sz val="9"/>
        <color theme="1" tint="0.34998626667073579"/>
        <rFont val="Arial"/>
        <family val="2"/>
      </rPr>
      <t xml:space="preserve">High = </t>
    </r>
    <r>
      <rPr>
        <i/>
        <sz val="9"/>
        <color theme="1" tint="0.34998626667073579"/>
        <rFont val="Arial"/>
        <family val="2"/>
      </rPr>
      <t>Connection to more than two mass transit lines</t>
    </r>
  </si>
  <si>
    <t>Average distance (in terms of number of links) from a station to every other station in the network</t>
  </si>
  <si>
    <t>LOW</t>
  </si>
  <si>
    <r>
      <rPr>
        <b/>
        <i/>
        <sz val="9"/>
        <color theme="1" tint="0.34998626667073579"/>
        <rFont val="Arial"/>
        <family val="2"/>
      </rPr>
      <t>Low =</t>
    </r>
    <r>
      <rPr>
        <i/>
        <sz val="9"/>
        <color theme="1" tint="0.34998626667073579"/>
        <rFont val="Arial"/>
        <family val="2"/>
      </rPr>
      <t xml:space="preserve"> Average distance is in the range of  more than 2km
</t>
    </r>
    <r>
      <rPr>
        <b/>
        <i/>
        <sz val="9"/>
        <color theme="1" tint="0.34998626667073579"/>
        <rFont val="Arial"/>
        <family val="2"/>
      </rPr>
      <t>Medium =</t>
    </r>
    <r>
      <rPr>
        <i/>
        <sz val="9"/>
        <color theme="1" tint="0.34998626667073579"/>
        <rFont val="Arial"/>
        <family val="2"/>
      </rPr>
      <t xml:space="preserve"> Average distance is in the range of 800-2km
</t>
    </r>
    <r>
      <rPr>
        <b/>
        <i/>
        <sz val="9"/>
        <color theme="1" tint="0.34998626667073579"/>
        <rFont val="Arial"/>
        <family val="2"/>
      </rPr>
      <t>High =</t>
    </r>
    <r>
      <rPr>
        <i/>
        <sz val="9"/>
        <color theme="1" tint="0.34998626667073579"/>
        <rFont val="Arial"/>
        <family val="2"/>
      </rPr>
      <t xml:space="preserve"> Average distance is in the range of 400-800m</t>
    </r>
  </si>
  <si>
    <t>Level of accessibility of station in terms of travel time (depending on speed and service frequency) from all other nodes in the city</t>
  </si>
  <si>
    <t>MEDIUM</t>
  </si>
  <si>
    <r>
      <rPr>
        <b/>
        <i/>
        <sz val="9"/>
        <color theme="1" tint="0.34998626667073579"/>
        <rFont val="Arial"/>
        <family val="2"/>
      </rPr>
      <t xml:space="preserve">Low = </t>
    </r>
    <r>
      <rPr>
        <i/>
        <sz val="9"/>
        <color theme="1" tint="0.34998626667073579"/>
        <rFont val="Arial"/>
        <family val="2"/>
      </rPr>
      <t xml:space="preserve">the nearest city level node is accessible in more than 15min travel time
</t>
    </r>
    <r>
      <rPr>
        <b/>
        <i/>
        <sz val="9"/>
        <color theme="1" tint="0.34998626667073579"/>
        <rFont val="Arial"/>
        <family val="2"/>
      </rPr>
      <t>Medium =</t>
    </r>
    <r>
      <rPr>
        <i/>
        <sz val="9"/>
        <color theme="1" tint="0.34998626667073579"/>
        <rFont val="Arial"/>
        <family val="2"/>
      </rPr>
      <t xml:space="preserve"> the nearest node is accessible in 15min travel time
</t>
    </r>
    <r>
      <rPr>
        <b/>
        <i/>
        <sz val="9"/>
        <color theme="1" tint="0.34998626667073579"/>
        <rFont val="Arial"/>
        <family val="2"/>
      </rPr>
      <t xml:space="preserve">High = </t>
    </r>
    <r>
      <rPr>
        <i/>
        <sz val="9"/>
        <color theme="1" tint="0.34998626667073579"/>
        <rFont val="Arial"/>
        <family val="2"/>
      </rPr>
      <t>the nearest  node is accessible in 5-10min travel time</t>
    </r>
  </si>
  <si>
    <t>Current average weekday ridership measured against the ridership targets</t>
  </si>
  <si>
    <t>HIGH</t>
  </si>
  <si>
    <r>
      <rPr>
        <b/>
        <i/>
        <sz val="9"/>
        <color theme="1" tint="0.34998626667073579"/>
        <rFont val="Arial"/>
        <family val="2"/>
      </rPr>
      <t xml:space="preserve">Low = </t>
    </r>
    <r>
      <rPr>
        <i/>
        <sz val="9"/>
        <color theme="1" tint="0.34998626667073579"/>
        <rFont val="Arial"/>
        <family val="2"/>
      </rPr>
      <t xml:space="preserve">&lt;50% projected ridership for the station
</t>
    </r>
    <r>
      <rPr>
        <b/>
        <i/>
        <sz val="9"/>
        <color theme="1" tint="0.34998626667073579"/>
        <rFont val="Arial"/>
        <family val="2"/>
      </rPr>
      <t xml:space="preserve">Med = </t>
    </r>
    <r>
      <rPr>
        <i/>
        <sz val="9"/>
        <color theme="1" tint="0.34998626667073579"/>
        <rFont val="Arial"/>
        <family val="2"/>
      </rPr>
      <t xml:space="preserve">50-75% projected ridership for the station
</t>
    </r>
    <r>
      <rPr>
        <b/>
        <i/>
        <sz val="9"/>
        <color theme="1" tint="0.34998626667073579"/>
        <rFont val="Arial"/>
        <family val="2"/>
      </rPr>
      <t xml:space="preserve">High = </t>
    </r>
    <r>
      <rPr>
        <i/>
        <sz val="9"/>
        <color theme="1" tint="0.34998626667073579"/>
        <rFont val="Arial"/>
        <family val="2"/>
      </rPr>
      <t>&gt; 75% projected ridership for the station</t>
    </r>
  </si>
  <si>
    <t>Number of complementary transportation modes accessible within walking distance of the station</t>
  </si>
  <si>
    <r>
      <t xml:space="preserve">Low = </t>
    </r>
    <r>
      <rPr>
        <i/>
        <sz val="9"/>
        <color theme="1" tint="0.34998626667073579"/>
        <rFont val="Arial"/>
        <family val="2"/>
      </rPr>
      <t>No connection to other transportation modes</t>
    </r>
    <r>
      <rPr>
        <b/>
        <i/>
        <sz val="9"/>
        <color theme="1" tint="0.34998626667073579"/>
        <rFont val="Arial"/>
        <family val="2"/>
      </rPr>
      <t xml:space="preserve">
Medium = </t>
    </r>
    <r>
      <rPr>
        <i/>
        <sz val="9"/>
        <color theme="1" tint="0.34998626667073579"/>
        <rFont val="Arial"/>
        <family val="2"/>
      </rPr>
      <t>Connection to one other transportation modes</t>
    </r>
    <r>
      <rPr>
        <b/>
        <i/>
        <sz val="9"/>
        <color theme="1" tint="0.34998626667073579"/>
        <rFont val="Arial"/>
        <family val="2"/>
      </rPr>
      <t xml:space="preserve">
High = </t>
    </r>
    <r>
      <rPr>
        <i/>
        <sz val="9"/>
        <color theme="1" tint="0.34998626667073579"/>
        <rFont val="Arial"/>
        <family val="2"/>
      </rPr>
      <t>Connection to more than one transportation modes</t>
    </r>
  </si>
  <si>
    <t xml:space="preserve">Number of intersections per square kilometer within an 800 meter radius of each transit </t>
  </si>
  <si>
    <t>Fill in the relevant strategies to strengthen Place Value</t>
  </si>
  <si>
    <r>
      <t xml:space="preserve">Low = </t>
    </r>
    <r>
      <rPr>
        <i/>
        <sz val="9"/>
        <color theme="1" tint="0.34998626667073579"/>
        <rFont val="Arial"/>
        <family val="2"/>
      </rPr>
      <t>Intersection density less than 50 intersections per square kilometer</t>
    </r>
    <r>
      <rPr>
        <b/>
        <i/>
        <sz val="9"/>
        <color theme="1" tint="0.34998626667073579"/>
        <rFont val="Arial"/>
        <family val="2"/>
      </rPr>
      <t xml:space="preserve">
Medium = </t>
    </r>
    <r>
      <rPr>
        <i/>
        <sz val="9"/>
        <color theme="1" tint="0.34998626667073579"/>
        <rFont val="Arial"/>
        <family val="2"/>
      </rPr>
      <t>Intersection density of 50-100 intersections per square kilometer</t>
    </r>
    <r>
      <rPr>
        <b/>
        <i/>
        <sz val="9"/>
        <color theme="1" tint="0.34998626667073579"/>
        <rFont val="Arial"/>
        <family val="2"/>
      </rPr>
      <t xml:space="preserve">
High = </t>
    </r>
    <r>
      <rPr>
        <i/>
        <sz val="9"/>
        <color theme="1" tint="0.34998626667073579"/>
        <rFont val="Arial"/>
        <family val="2"/>
      </rPr>
      <t>Intersection density of more than 100 intersections per square kilometer</t>
    </r>
  </si>
  <si>
    <t>Connectivity of an area of 800 meter radius around a station that is actually reachable in a 10 minute walk</t>
  </si>
  <si>
    <r>
      <rPr>
        <b/>
        <i/>
        <sz val="9"/>
        <color theme="1" tint="0.34998626667073579"/>
        <rFont val="Arial"/>
        <family val="2"/>
      </rPr>
      <t xml:space="preserve">Low = </t>
    </r>
    <r>
      <rPr>
        <i/>
        <sz val="9"/>
        <color theme="1" tint="0.34998626667073579"/>
        <rFont val="Arial"/>
        <family val="2"/>
      </rPr>
      <t xml:space="preserve">Major sidewalk gaps, major presence of poor condition; significant accessibility barriers
</t>
    </r>
    <r>
      <rPr>
        <b/>
        <i/>
        <sz val="9"/>
        <color theme="1" tint="0.34998626667073579"/>
        <rFont val="Arial"/>
        <family val="2"/>
      </rPr>
      <t xml:space="preserve">Medium = </t>
    </r>
    <r>
      <rPr>
        <i/>
        <sz val="9"/>
        <color theme="1" tint="0.34998626667073579"/>
        <rFont val="Arial"/>
        <family val="2"/>
      </rPr>
      <t xml:space="preserve">Some gaps, some presence of poor condition; occasional accessibility barriers
</t>
    </r>
    <r>
      <rPr>
        <b/>
        <i/>
        <sz val="9"/>
        <color theme="1" tint="0.34998626667073579"/>
        <rFont val="Arial"/>
        <family val="2"/>
      </rPr>
      <t xml:space="preserve">High = </t>
    </r>
    <r>
      <rPr>
        <i/>
        <sz val="9"/>
        <color theme="1" tint="0.34998626667073579"/>
        <rFont val="Arial"/>
        <family val="2"/>
      </rPr>
      <t>Few-to-zero gaps, little presence of poor condition; few-to-zero accessibility barriers</t>
    </r>
  </si>
  <si>
    <t>Identify the residential and nonresidential land uses and the proportion of each category within the station catchment area</t>
  </si>
  <si>
    <r>
      <rPr>
        <b/>
        <i/>
        <sz val="9"/>
        <color theme="1" tint="0.34998626667073579"/>
        <rFont val="Arial"/>
        <family val="2"/>
      </rPr>
      <t xml:space="preserve">Low = </t>
    </r>
    <r>
      <rPr>
        <i/>
        <sz val="9"/>
        <color theme="1" tint="0.34998626667073579"/>
        <rFont val="Arial"/>
        <family val="2"/>
      </rPr>
      <t xml:space="preserve">predominant use category in the station catchment area occupies 70-80% of the total area
</t>
    </r>
    <r>
      <rPr>
        <b/>
        <i/>
        <sz val="9"/>
        <color theme="1" tint="0.34998626667073579"/>
        <rFont val="Arial"/>
        <family val="2"/>
      </rPr>
      <t xml:space="preserve">Medium = </t>
    </r>
    <r>
      <rPr>
        <i/>
        <sz val="9"/>
        <color theme="1" tint="0.34998626667073579"/>
        <rFont val="Arial"/>
        <family val="2"/>
      </rPr>
      <t xml:space="preserve">predominant use category in the station catchment area occupies 60-70% of the total area
</t>
    </r>
    <r>
      <rPr>
        <b/>
        <i/>
        <sz val="9"/>
        <color theme="1" tint="0.34998626667073579"/>
        <rFont val="Arial"/>
        <family val="2"/>
      </rPr>
      <t xml:space="preserve">High = </t>
    </r>
    <r>
      <rPr>
        <i/>
        <sz val="9"/>
        <color theme="1" tint="0.34998626667073579"/>
        <rFont val="Arial"/>
        <family val="2"/>
      </rPr>
      <t>predominant use category in the station catchment area occupies 50-60% of the total area</t>
    </r>
  </si>
  <si>
    <t>Number of cultural, educational, and health services within a radius of 800 meter from the station</t>
  </si>
  <si>
    <r>
      <rPr>
        <b/>
        <i/>
        <sz val="9"/>
        <color theme="1" tint="0.34998626667073579"/>
        <rFont val="Arial"/>
        <family val="2"/>
      </rPr>
      <t xml:space="preserve">Low = </t>
    </r>
    <r>
      <rPr>
        <i/>
        <sz val="9"/>
        <color theme="1" tint="0.34998626667073579"/>
        <rFont val="Arial"/>
        <family val="2"/>
      </rPr>
      <t xml:space="preserve">1 type of service is accessible
</t>
    </r>
    <r>
      <rPr>
        <b/>
        <i/>
        <sz val="9"/>
        <color theme="1" tint="0.34998626667073579"/>
        <rFont val="Arial"/>
        <family val="2"/>
      </rPr>
      <t xml:space="preserve">Medium = </t>
    </r>
    <r>
      <rPr>
        <i/>
        <sz val="9"/>
        <color theme="1" tint="0.34998626667073579"/>
        <rFont val="Arial"/>
        <family val="2"/>
      </rPr>
      <t xml:space="preserve">2 type of service is accessible
</t>
    </r>
    <r>
      <rPr>
        <b/>
        <i/>
        <sz val="9"/>
        <color theme="1" tint="0.34998626667073579"/>
        <rFont val="Arial"/>
        <family val="2"/>
      </rPr>
      <t>High =</t>
    </r>
    <r>
      <rPr>
        <i/>
        <sz val="9"/>
        <color theme="1" tint="0.34998626667073579"/>
        <rFont val="Arial"/>
        <family val="2"/>
      </rPr>
      <t xml:space="preserve"> 3 type of service is accessible</t>
    </r>
  </si>
  <si>
    <t>Number of people and jobs per square kilometer around the transit station within a catchment area of 800 meter radius</t>
  </si>
  <si>
    <t>Fill in the relevant strategies to strengthen Market Value</t>
  </si>
  <si>
    <r>
      <rPr>
        <b/>
        <i/>
        <sz val="9"/>
        <color theme="1" tint="0.34998626667073579"/>
        <rFont val="Arial"/>
        <family val="2"/>
      </rPr>
      <t>Low =</t>
    </r>
    <r>
      <rPr>
        <i/>
        <sz val="9"/>
        <color theme="1" tint="0.34998626667073579"/>
        <rFont val="Arial"/>
        <family val="2"/>
      </rPr>
      <t xml:space="preserve">  Less than region's average density</t>
    </r>
    <r>
      <rPr>
        <b/>
        <i/>
        <sz val="9"/>
        <color theme="1" tint="0.34998626667073579"/>
        <rFont val="Arial"/>
        <family val="2"/>
      </rPr>
      <t xml:space="preserve">
Med = </t>
    </r>
    <r>
      <rPr>
        <i/>
        <sz val="9"/>
        <color theme="1" tint="0.34998626667073579"/>
        <rFont val="Arial"/>
        <family val="2"/>
      </rPr>
      <t>equal to region's average density</t>
    </r>
    <r>
      <rPr>
        <b/>
        <i/>
        <sz val="9"/>
        <color theme="1" tint="0.34998626667073579"/>
        <rFont val="Arial"/>
        <family val="2"/>
      </rPr>
      <t xml:space="preserve">
High </t>
    </r>
    <r>
      <rPr>
        <i/>
        <sz val="9"/>
        <color theme="1" tint="0.34998626667073579"/>
        <rFont val="Arial"/>
        <family val="2"/>
      </rPr>
      <t>=  Higher than region's average density</t>
    </r>
  </si>
  <si>
    <t>Forecasted rate of population and job growth over 10-20 years within 800m radius of each station</t>
  </si>
  <si>
    <r>
      <rPr>
        <b/>
        <i/>
        <sz val="9"/>
        <color theme="1" tint="0.34998626667073579"/>
        <rFont val="Arial"/>
        <family val="2"/>
      </rPr>
      <t xml:space="preserve">Low = </t>
    </r>
    <r>
      <rPr>
        <i/>
        <sz val="9"/>
        <color theme="1" tint="0.34998626667073579"/>
        <rFont val="Arial"/>
        <family val="2"/>
      </rPr>
      <t>50% or less of projected population and employment density</t>
    </r>
    <r>
      <rPr>
        <b/>
        <i/>
        <sz val="9"/>
        <color theme="1" tint="0.34998626667073579"/>
        <rFont val="Arial"/>
        <family val="2"/>
      </rPr>
      <t xml:space="preserve">
Med = </t>
    </r>
    <r>
      <rPr>
        <i/>
        <sz val="9"/>
        <color theme="1" tint="0.34998626667073579"/>
        <rFont val="Arial"/>
        <family val="2"/>
      </rPr>
      <t>50-75% of projected population density</t>
    </r>
    <r>
      <rPr>
        <b/>
        <i/>
        <sz val="9"/>
        <color theme="1" tint="0.34998626667073579"/>
        <rFont val="Arial"/>
        <family val="2"/>
      </rPr>
      <t xml:space="preserve">
High = </t>
    </r>
    <r>
      <rPr>
        <i/>
        <sz val="9"/>
        <color theme="1" tint="0.34998626667073579"/>
        <rFont val="Arial"/>
        <family val="2"/>
      </rPr>
      <t>75%+ of projected population and employment density</t>
    </r>
  </si>
  <si>
    <t>Average or median income</t>
  </si>
  <si>
    <r>
      <rPr>
        <b/>
        <i/>
        <sz val="9"/>
        <color theme="1" tint="0.34998626667073579"/>
        <rFont val="Arial"/>
        <family val="2"/>
      </rPr>
      <t xml:space="preserve">Low = </t>
    </r>
    <r>
      <rPr>
        <i/>
        <sz val="9"/>
        <color theme="1" tint="0.34998626667073579"/>
        <rFont val="Arial"/>
        <family val="2"/>
      </rPr>
      <t xml:space="preserve"> Less than region's average median income
</t>
    </r>
    <r>
      <rPr>
        <b/>
        <i/>
        <sz val="9"/>
        <color theme="1" tint="0.34998626667073579"/>
        <rFont val="Arial"/>
        <family val="2"/>
      </rPr>
      <t xml:space="preserve">Med = </t>
    </r>
    <r>
      <rPr>
        <i/>
        <sz val="9"/>
        <color theme="1" tint="0.34998626667073579"/>
        <rFont val="Arial"/>
        <family val="2"/>
      </rPr>
      <t xml:space="preserve">equal to region's average median income
</t>
    </r>
    <r>
      <rPr>
        <b/>
        <i/>
        <sz val="9"/>
        <color theme="1" tint="0.34998626667073579"/>
        <rFont val="Arial"/>
        <family val="2"/>
      </rPr>
      <t>High =</t>
    </r>
    <r>
      <rPr>
        <i/>
        <sz val="9"/>
        <color theme="1" tint="0.34998626667073579"/>
        <rFont val="Arial"/>
        <family val="2"/>
      </rPr>
      <t xml:space="preserve">  Higher than region's average median income</t>
    </r>
  </si>
  <si>
    <t>Percentage of accessible jobs within 30 minutes by public transit and foot</t>
  </si>
  <si>
    <r>
      <rPr>
        <b/>
        <i/>
        <sz val="9"/>
        <color theme="1" tint="0.34998626667073579"/>
        <rFont val="Arial"/>
        <family val="2"/>
      </rPr>
      <t>Low =</t>
    </r>
    <r>
      <rPr>
        <i/>
        <sz val="9"/>
        <color theme="1" tint="0.34998626667073579"/>
        <rFont val="Arial"/>
        <family val="2"/>
      </rPr>
      <t xml:space="preserve"> less than 50%</t>
    </r>
    <r>
      <rPr>
        <b/>
        <i/>
        <sz val="9"/>
        <color theme="1" tint="0.34998626667073579"/>
        <rFont val="Arial"/>
        <family val="2"/>
      </rPr>
      <t xml:space="preserve">
Med = </t>
    </r>
    <r>
      <rPr>
        <i/>
        <sz val="9"/>
        <color theme="1" tint="0.34998626667073579"/>
        <rFont val="Arial"/>
        <family val="2"/>
      </rPr>
      <t xml:space="preserve"> between 50-75%</t>
    </r>
    <r>
      <rPr>
        <b/>
        <i/>
        <sz val="9"/>
        <color theme="1" tint="0.34998626667073579"/>
        <rFont val="Arial"/>
        <family val="2"/>
      </rPr>
      <t xml:space="preserve">
High = </t>
    </r>
    <r>
      <rPr>
        <i/>
        <sz val="9"/>
        <color theme="1" tint="0.34998626667073579"/>
        <rFont val="Arial"/>
        <family val="2"/>
      </rPr>
      <t xml:space="preserve"> more than 75%</t>
    </r>
  </si>
  <si>
    <t>Real estate opportunities (Calculated as difference between existing built floor space and maximum floor space that can be built within the regulatory FAR.)</t>
  </si>
  <si>
    <r>
      <rPr>
        <b/>
        <i/>
        <sz val="9"/>
        <color theme="1" tint="0.34998626667073579"/>
        <rFont val="Arial"/>
        <family val="2"/>
      </rPr>
      <t>Low =</t>
    </r>
    <r>
      <rPr>
        <i/>
        <sz val="9"/>
        <color theme="1" tint="0.34998626667073579"/>
        <rFont val="Arial"/>
        <family val="2"/>
      </rPr>
      <t xml:space="preserve"> less than 25%</t>
    </r>
    <r>
      <rPr>
        <b/>
        <i/>
        <sz val="9"/>
        <color theme="1" tint="0.34998626667073579"/>
        <rFont val="Arial"/>
        <family val="2"/>
      </rPr>
      <t xml:space="preserve">
Med = </t>
    </r>
    <r>
      <rPr>
        <i/>
        <sz val="9"/>
        <color theme="1" tint="0.34998626667073579"/>
        <rFont val="Arial"/>
        <family val="2"/>
      </rPr>
      <t xml:space="preserve"> less than 25-50%</t>
    </r>
    <r>
      <rPr>
        <b/>
        <i/>
        <sz val="9"/>
        <color theme="1" tint="0.34998626667073579"/>
        <rFont val="Arial"/>
        <family val="2"/>
      </rPr>
      <t xml:space="preserve">
High = </t>
    </r>
    <r>
      <rPr>
        <i/>
        <sz val="9"/>
        <color theme="1" tint="0.34998626667073579"/>
        <rFont val="Arial"/>
        <family val="2"/>
      </rPr>
      <t xml:space="preserve"> more than 50%</t>
    </r>
  </si>
  <si>
    <t>Additional square meters built around stations during past decades (projects underway or recently completed)</t>
  </si>
  <si>
    <r>
      <rPr>
        <b/>
        <i/>
        <sz val="9"/>
        <color theme="1" tint="0.34998626667073579"/>
        <rFont val="Arial"/>
        <family val="2"/>
      </rPr>
      <t xml:space="preserve">Low </t>
    </r>
    <r>
      <rPr>
        <i/>
        <sz val="9"/>
        <color theme="1" tint="0.34998626667073579"/>
        <rFont val="Arial"/>
        <family val="2"/>
      </rPr>
      <t xml:space="preserve">= No projects 
</t>
    </r>
    <r>
      <rPr>
        <b/>
        <i/>
        <sz val="9"/>
        <color theme="1" tint="0.34998626667073579"/>
        <rFont val="Arial"/>
        <family val="2"/>
      </rPr>
      <t xml:space="preserve">Med </t>
    </r>
    <r>
      <rPr>
        <i/>
        <sz val="9"/>
        <color theme="1" tint="0.34998626667073579"/>
        <rFont val="Arial"/>
        <family val="2"/>
      </rPr>
      <t xml:space="preserve">= 1-5 small/medium projects
</t>
    </r>
    <r>
      <rPr>
        <b/>
        <i/>
        <sz val="9"/>
        <color theme="1" tint="0.34998626667073579"/>
        <rFont val="Arial"/>
        <family val="2"/>
      </rPr>
      <t xml:space="preserve">High </t>
    </r>
    <r>
      <rPr>
        <i/>
        <sz val="9"/>
        <color theme="1" tint="0.34998626667073579"/>
        <rFont val="Arial"/>
        <family val="2"/>
      </rPr>
      <t>= 5+ small/medium projects or 3+ large projects</t>
    </r>
  </si>
  <si>
    <t>About this sheet</t>
  </si>
  <si>
    <t>This sheet contains scoring weightage for each of the measures. For each measure, the "Total Points" column represents the sum or average number of points for each measure from the "Scoring Criteria" sheet. The total points are then compared against the equally weighted values to determine the measure's readiness score.</t>
  </si>
  <si>
    <t>Assessment Scoring</t>
  </si>
  <si>
    <t>INITIAL ASSESSMENT</t>
  </si>
  <si>
    <t>Measure</t>
  </si>
  <si>
    <t>Measure Score</t>
  </si>
  <si>
    <t>Total Points</t>
  </si>
  <si>
    <t>from</t>
  </si>
  <si>
    <t>to</t>
  </si>
  <si>
    <t>DETAILED ASSESSMENT</t>
  </si>
  <si>
    <t>Initial Assessment</t>
  </si>
  <si>
    <t>Detailed Assessment</t>
  </si>
  <si>
    <t>Questions</t>
  </si>
  <si>
    <t>Points</t>
  </si>
  <si>
    <t>Scoring Criteria</t>
  </si>
  <si>
    <t>up to 2 point</t>
  </si>
  <si>
    <t>up to 3 point</t>
  </si>
  <si>
    <t>up to 1 point</t>
  </si>
  <si>
    <t>Station Area</t>
  </si>
  <si>
    <t xml:space="preserve">It is defined as a 10-minute (800m-2km) walking/ cycling distance on both sides of existing/planned transit corridor. This area with multiple parcels are the building blocks of a transit corridor which are most influenced by the high level of accessibility offered by the rapid transit services at the station. </t>
  </si>
  <si>
    <t>Node value describes the importance of a station in the public transit network based on its passenger traffic volume, intermodality, and centrality within the network.</t>
  </si>
  <si>
    <t>Place or placemaking value describes the urban quality of a place and its attractiveness in terms of amenities including schools, plazas/open spaces representing the urban fabric around the station.</t>
  </si>
  <si>
    <t>Market potential value refers to the unrealized market value of station areas. It is derived through market analysis measured analyzing major drivers of demand including current and future human densities (residential plus employment).</t>
  </si>
  <si>
    <t>These lists populate the drop down lists in the "Initial Assessment Form &amp; Detailed Assessment Form" sheet</t>
  </si>
  <si>
    <t>Yes/No</t>
  </si>
  <si>
    <t>Range</t>
  </si>
  <si>
    <t>Marks</t>
  </si>
  <si>
    <t>Yes</t>
  </si>
  <si>
    <t>Not Present</t>
  </si>
  <si>
    <t>No</t>
  </si>
  <si>
    <t>Present</t>
  </si>
  <si>
    <t>Present with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</si>
</sst>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rgb="FFFA7D00"/>
      <name val="Calibri"/>
      <family val="2"/>
      <scheme val="minor"/>
    </font>
    <font>
      <b/>
      <sz val="11"/>
      <color theme="1"/>
      <name val="Calibri"/>
      <family val="2"/>
      <scheme val="minor"/>
    </font>
    <font>
      <sz val="9"/>
      <color theme="1"/>
      <name val="Arial"/>
      <family val="2"/>
    </font>
    <font>
      <b/>
      <sz val="9"/>
      <color theme="1"/>
      <name val="Arial"/>
      <family val="2"/>
    </font>
    <font>
      <b/>
      <u/>
      <sz val="11"/>
      <color theme="1"/>
      <name val="Calibri"/>
      <family val="2"/>
      <scheme val="minor"/>
    </font>
    <font>
      <i/>
      <sz val="11"/>
      <color theme="1"/>
      <name val="Calibri"/>
      <family val="2"/>
      <scheme val="minor"/>
    </font>
    <font>
      <u/>
      <sz val="11"/>
      <color theme="1"/>
      <name val="Calibri"/>
      <family val="2"/>
      <scheme val="minor"/>
    </font>
    <font>
      <sz val="10"/>
      <color theme="1"/>
      <name val="Calibri"/>
      <family val="2"/>
      <scheme val="minor"/>
    </font>
    <font>
      <b/>
      <sz val="11"/>
      <color theme="0"/>
      <name val="Calibri"/>
      <family val="2"/>
      <scheme val="minor"/>
    </font>
    <font>
      <b/>
      <sz val="9"/>
      <name val="Arial"/>
      <family val="2"/>
    </font>
    <font>
      <sz val="10"/>
      <color theme="1"/>
      <name val="Arial"/>
      <family val="2"/>
    </font>
    <font>
      <b/>
      <sz val="10"/>
      <name val="Calibri"/>
      <family val="2"/>
      <scheme val="minor"/>
    </font>
    <font>
      <b/>
      <sz val="10"/>
      <color theme="1"/>
      <name val="Arial"/>
      <family val="2"/>
    </font>
    <font>
      <i/>
      <sz val="8"/>
      <color theme="1"/>
      <name val="Arial"/>
      <family val="2"/>
    </font>
    <font>
      <b/>
      <i/>
      <sz val="8"/>
      <color theme="1"/>
      <name val="Arial"/>
      <family val="2"/>
    </font>
    <font>
      <u/>
      <sz val="11"/>
      <color theme="10"/>
      <name val="Calibri"/>
      <family val="2"/>
      <scheme val="minor"/>
    </font>
    <font>
      <i/>
      <sz val="11"/>
      <color rgb="FF3F3F76"/>
      <name val="Calibri"/>
      <family val="2"/>
      <scheme val="minor"/>
    </font>
    <font>
      <u/>
      <sz val="11"/>
      <color theme="10"/>
      <name val="Calibri"/>
      <family val="2"/>
    </font>
    <font>
      <sz val="11"/>
      <color theme="1"/>
      <name val="Arial"/>
      <family val="2"/>
    </font>
    <font>
      <b/>
      <sz val="11"/>
      <color theme="0"/>
      <name val="Arial"/>
      <family val="2"/>
    </font>
    <font>
      <b/>
      <sz val="11"/>
      <color theme="1"/>
      <name val="Arial"/>
      <family val="2"/>
    </font>
    <font>
      <sz val="9"/>
      <color theme="1" tint="0.34998626667073579"/>
      <name val="Arial"/>
      <family val="2"/>
    </font>
    <font>
      <i/>
      <sz val="9"/>
      <color theme="1"/>
      <name val="Arial"/>
      <family val="2"/>
    </font>
    <font>
      <b/>
      <sz val="14"/>
      <color theme="1"/>
      <name val="Arial"/>
      <family val="2"/>
    </font>
    <font>
      <u/>
      <sz val="11"/>
      <color theme="1"/>
      <name val="Arial"/>
      <family val="2"/>
    </font>
    <font>
      <i/>
      <sz val="11"/>
      <color rgb="FF3F3F76"/>
      <name val="Arial"/>
      <family val="2"/>
    </font>
    <font>
      <b/>
      <sz val="10"/>
      <color theme="7"/>
      <name val="Arial"/>
      <family val="2"/>
    </font>
    <font>
      <b/>
      <sz val="10"/>
      <color rgb="FFC00000"/>
      <name val="Arial"/>
      <family val="2"/>
    </font>
    <font>
      <b/>
      <u/>
      <sz val="9"/>
      <color theme="1"/>
      <name val="Arial"/>
      <family val="2"/>
    </font>
    <font>
      <i/>
      <sz val="9"/>
      <color theme="1" tint="0.34998626667073579"/>
      <name val="Arial"/>
      <family val="2"/>
    </font>
    <font>
      <b/>
      <i/>
      <sz val="9"/>
      <color theme="1" tint="0.34998626667073579"/>
      <name val="Arial"/>
      <family val="2"/>
    </font>
    <font>
      <b/>
      <sz val="9"/>
      <color theme="1"/>
      <name val="Calibri"/>
      <family val="2"/>
      <scheme val="minor"/>
    </font>
    <font>
      <b/>
      <sz val="10"/>
      <color theme="1"/>
      <name val="Calibri"/>
      <family val="2"/>
      <scheme val="minor"/>
    </font>
    <font>
      <b/>
      <u/>
      <sz val="10"/>
      <color theme="1"/>
      <name val="Calibri"/>
      <family val="2"/>
      <scheme val="minor"/>
    </font>
    <font>
      <i/>
      <sz val="10"/>
      <color theme="1"/>
      <name val="Calibri"/>
      <family val="2"/>
      <scheme val="minor"/>
    </font>
    <font>
      <i/>
      <sz val="9"/>
      <color theme="0" tint="-0.249977111117893"/>
      <name val="Arial"/>
      <family val="2"/>
    </font>
  </fonts>
  <fills count="15">
    <fill>
      <patternFill patternType="none"/>
    </fill>
    <fill>
      <patternFill patternType="gray125"/>
    </fill>
    <fill>
      <patternFill patternType="solid">
        <fgColor rgb="FFF2F2F2"/>
      </patternFill>
    </fill>
    <fill>
      <patternFill patternType="solid">
        <fgColor rgb="FFD7D7D7"/>
        <bgColor indexed="64"/>
      </patternFill>
    </fill>
    <fill>
      <patternFill patternType="solid">
        <fgColor theme="7" tint="0.79998168889431442"/>
        <bgColor indexed="64"/>
      </patternFill>
    </fill>
    <fill>
      <patternFill patternType="solid">
        <fgColor rgb="FFD9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CAB880"/>
        <bgColor indexed="64"/>
      </patternFill>
    </fill>
    <fill>
      <patternFill patternType="solid">
        <fgColor rgb="FFF4F0E4"/>
        <bgColor indexed="64"/>
      </patternFill>
    </fill>
    <fill>
      <patternFill patternType="solid">
        <fgColor rgb="FFFFFF99"/>
        <bgColor indexed="64"/>
      </patternFill>
    </fill>
    <fill>
      <patternFill patternType="solid">
        <fgColor rgb="FFFFC000"/>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499984740745262"/>
        <bgColor indexed="64"/>
      </patternFill>
    </fill>
  </fills>
  <borders count="96">
    <border>
      <left/>
      <right/>
      <top/>
      <bottom/>
      <diagonal/>
    </border>
    <border>
      <left style="thin">
        <color rgb="FF7F7F7F"/>
      </left>
      <right style="thin">
        <color rgb="FF7F7F7F"/>
      </right>
      <top style="thin">
        <color rgb="FF7F7F7F"/>
      </top>
      <bottom style="thin">
        <color rgb="FF7F7F7F"/>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rgb="FF7F7F7F"/>
      </top>
      <bottom style="thin">
        <color rgb="FF7F7F7F"/>
      </bottom>
      <diagonal/>
    </border>
    <border>
      <left style="thin">
        <color theme="0" tint="-0.499984740745262"/>
      </left>
      <right style="thin">
        <color theme="0" tint="-0.499984740745262"/>
      </right>
      <top/>
      <bottom style="thin">
        <color theme="0"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7F7F7F"/>
      </bottom>
      <diagonal/>
    </border>
    <border>
      <left/>
      <right style="thin">
        <color auto="1"/>
      </right>
      <top/>
      <bottom style="thin">
        <color rgb="FF7F7F7F"/>
      </bottom>
      <diagonal/>
    </border>
    <border>
      <left/>
      <right style="thin">
        <color auto="1"/>
      </right>
      <top style="thin">
        <color rgb="FF7F7F7F"/>
      </top>
      <bottom style="thin">
        <color rgb="FF7F7F7F"/>
      </bottom>
      <diagonal/>
    </border>
    <border>
      <left/>
      <right style="thin">
        <color theme="0" tint="-0.499984740745262"/>
      </right>
      <top/>
      <bottom style="thin">
        <color auto="1"/>
      </bottom>
      <diagonal/>
    </border>
    <border>
      <left/>
      <right/>
      <top style="thin">
        <color rgb="FF7F7F7F"/>
      </top>
      <bottom style="thin">
        <color auto="1"/>
      </bottom>
      <diagonal/>
    </border>
    <border>
      <left/>
      <right style="thin">
        <color auto="1"/>
      </right>
      <top style="thin">
        <color rgb="FF7F7F7F"/>
      </top>
      <bottom style="thin">
        <color auto="1"/>
      </bottom>
      <diagonal/>
    </border>
    <border>
      <left style="thin">
        <color theme="0" tint="-0.499984740745262"/>
      </left>
      <right style="thin">
        <color theme="0" tint="-0.499984740745262"/>
      </right>
      <top style="thin">
        <color theme="1"/>
      </top>
      <bottom style="thin">
        <color theme="0"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3" tint="0.39994506668294322"/>
      </left>
      <right style="thin">
        <color indexed="64"/>
      </right>
      <top style="thin">
        <color theme="3" tint="0.39994506668294322"/>
      </top>
      <bottom style="thin">
        <color theme="3" tint="0.39994506668294322"/>
      </bottom>
      <diagonal/>
    </border>
    <border>
      <left/>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theme="0" tint="-0.499984740745262"/>
      </left>
      <right/>
      <top style="thin">
        <color indexed="64"/>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3" tint="0.39991454817346722"/>
      </left>
      <right style="thin">
        <color theme="3" tint="0.39991454817346722"/>
      </right>
      <top style="thin">
        <color theme="3" tint="0.39991454817346722"/>
      </top>
      <bottom style="thin">
        <color theme="3" tint="-0.249977111117893"/>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right/>
      <top style="thin">
        <color theme="3" tint="0.39988402966399123"/>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88402966399123"/>
      </bottom>
      <diagonal/>
    </border>
    <border>
      <left/>
      <right style="thin">
        <color theme="3" tint="0.39991454817346722"/>
      </right>
      <top style="thin">
        <color theme="3" tint="0.39991454817346722"/>
      </top>
      <bottom style="thin">
        <color theme="3" tint="-0.249977111117893"/>
      </bottom>
      <diagonal/>
    </border>
    <border>
      <left/>
      <right style="thin">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88402966399123"/>
      </bottom>
      <diagonal/>
    </border>
    <border>
      <left/>
      <right style="thin">
        <color theme="3" tint="0.39991454817346722"/>
      </right>
      <top style="thin">
        <color indexed="64"/>
      </top>
      <bottom style="thin">
        <color theme="3" tint="0.39991454817346722"/>
      </bottom>
      <diagonal/>
    </border>
    <border>
      <left style="thin">
        <color theme="3" tint="0.39991454817346722"/>
      </left>
      <right style="thin">
        <color theme="3" tint="0.39991454817346722"/>
      </right>
      <top style="thin">
        <color indexed="64"/>
      </top>
      <bottom style="thin">
        <color theme="3" tint="0.39991454817346722"/>
      </bottom>
      <diagonal/>
    </border>
    <border>
      <left/>
      <right/>
      <top style="thin">
        <color theme="3" tint="0.39991454817346722"/>
      </top>
      <bottom style="thin">
        <color indexed="64"/>
      </bottom>
      <diagonal/>
    </border>
    <border>
      <left/>
      <right/>
      <top style="thin">
        <color theme="3" tint="0.39991454817346722"/>
      </top>
      <bottom style="thin">
        <color theme="3" tint="0.39988402966399123"/>
      </bottom>
      <diagonal/>
    </border>
    <border>
      <left style="thin">
        <color theme="3" tint="0.39991454817346722"/>
      </left>
      <right style="thin">
        <color theme="3" tint="0.39991454817346722"/>
      </right>
      <top/>
      <bottom style="thin">
        <color theme="3" tint="0.39991454817346722"/>
      </bottom>
      <diagonal/>
    </border>
    <border>
      <left/>
      <right/>
      <top style="thin">
        <color theme="3" tint="0.39991454817346722"/>
      </top>
      <bottom/>
      <diagonal/>
    </border>
    <border>
      <left style="thin">
        <color auto="1"/>
      </left>
      <right style="thin">
        <color theme="3" tint="0.39991454817346722"/>
      </right>
      <top style="thin">
        <color theme="3" tint="0.39991454817346722"/>
      </top>
      <bottom style="thin">
        <color theme="3" tint="0.39994506668294322"/>
      </bottom>
      <diagonal/>
    </border>
    <border>
      <left style="thin">
        <color theme="3" tint="0.39991454817346722"/>
      </left>
      <right style="thin">
        <color theme="3" tint="0.39991454817346722"/>
      </right>
      <top style="thin">
        <color theme="3" tint="0.39991454817346722"/>
      </top>
      <bottom style="thin">
        <color theme="3" tint="0.39994506668294322"/>
      </bottom>
      <diagonal/>
    </border>
    <border>
      <left/>
      <right/>
      <top style="thin">
        <color theme="3" tint="0.39994506668294322"/>
      </top>
      <bottom style="thin">
        <color theme="3" tint="0.39991454817346722"/>
      </bottom>
      <diagonal/>
    </border>
    <border>
      <left/>
      <right/>
      <top/>
      <bottom style="thin">
        <color theme="3" tint="0.399914548173467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bottom style="thin">
        <color indexed="64"/>
      </bottom>
      <diagonal/>
    </border>
    <border>
      <left style="thin">
        <color theme="3" tint="0.39991454817346722"/>
      </left>
      <right/>
      <top style="thin">
        <color indexed="64"/>
      </top>
      <bottom style="thin">
        <color theme="3" tint="0.39991454817346722"/>
      </bottom>
      <diagonal/>
    </border>
    <border>
      <left style="thin">
        <color theme="3" tint="0.39994506668294322"/>
      </left>
      <right/>
      <top style="thin">
        <color theme="3" tint="0.39994506668294322"/>
      </top>
      <bottom style="thin">
        <color theme="3" tint="0.39991454817346722"/>
      </bottom>
      <diagonal/>
    </border>
    <border>
      <left style="thin">
        <color theme="3" tint="0.39991454817346722"/>
      </left>
      <right/>
      <top style="thin">
        <color theme="3" tint="0.39991454817346722"/>
      </top>
      <bottom style="thin">
        <color theme="3"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tint="0.499984740745262"/>
      </left>
      <right/>
      <top style="thin">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style="thin">
        <color theme="3" tint="0.39991454817346722"/>
      </left>
      <right/>
      <top style="thin">
        <color theme="3" tint="0.39991454817346722"/>
      </top>
      <bottom style="thin">
        <color theme="3" tint="0.39991454817346722"/>
      </bottom>
      <diagonal/>
    </border>
    <border>
      <left style="thin">
        <color theme="3" tint="0.39991454817346722"/>
      </left>
      <right/>
      <top style="thin">
        <color theme="3" tint="0.39991454817346722"/>
      </top>
      <bottom style="thin">
        <color theme="3" tint="0.399945066682943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2" borderId="1" applyNumberFormat="0" applyAlignment="0" applyProtection="0"/>
    <xf numFmtId="0" fontId="16" fillId="0" borderId="0" applyNumberFormat="0" applyFill="0" applyBorder="0" applyAlignment="0" applyProtection="0"/>
    <xf numFmtId="0" fontId="17" fillId="10" borderId="1">
      <alignment horizontal="center"/>
    </xf>
    <xf numFmtId="0" fontId="18" fillId="0" borderId="0" applyNumberFormat="0" applyFill="0" applyBorder="0" applyAlignment="0" applyProtection="0">
      <alignment vertical="top"/>
      <protection locked="0"/>
    </xf>
  </cellStyleXfs>
  <cellXfs count="245">
    <xf numFmtId="0" fontId="0" fillId="0" borderId="0" xfId="0"/>
    <xf numFmtId="0" fontId="0" fillId="0" borderId="0" xfId="0" applyProtection="1">
      <protection locked="0"/>
    </xf>
    <xf numFmtId="0" fontId="0" fillId="8" borderId="0" xfId="0" applyFill="1"/>
    <xf numFmtId="0" fontId="7" fillId="8" borderId="0" xfId="0" applyFont="1" applyFill="1"/>
    <xf numFmtId="0" fontId="0" fillId="9" borderId="0" xfId="0" applyFill="1" applyProtection="1"/>
    <xf numFmtId="0" fontId="7" fillId="9" borderId="0" xfId="0" applyFont="1" applyFill="1" applyProtection="1"/>
    <xf numFmtId="0" fontId="0" fillId="0" borderId="20" xfId="0" applyBorder="1" applyProtection="1"/>
    <xf numFmtId="0" fontId="5" fillId="0" borderId="3" xfId="0" applyFont="1" applyBorder="1" applyProtection="1"/>
    <xf numFmtId="0" fontId="7" fillId="0" borderId="3" xfId="0" applyFont="1" applyBorder="1" applyAlignment="1" applyProtection="1">
      <alignment horizontal="center"/>
    </xf>
    <xf numFmtId="0" fontId="8" fillId="0" borderId="2" xfId="0" applyFont="1" applyBorder="1" applyProtection="1"/>
    <xf numFmtId="0" fontId="1" fillId="2" borderId="14" xfId="1" applyBorder="1" applyAlignment="1" applyProtection="1">
      <alignment horizontal="center"/>
    </xf>
    <xf numFmtId="0" fontId="0" fillId="4" borderId="5" xfId="0" applyFill="1" applyBorder="1" applyAlignment="1" applyProtection="1">
      <alignment horizontal="center"/>
    </xf>
    <xf numFmtId="0" fontId="1" fillId="2" borderId="16" xfId="1" applyBorder="1" applyAlignment="1" applyProtection="1">
      <alignment horizontal="center"/>
    </xf>
    <xf numFmtId="0" fontId="1" fillId="2" borderId="4" xfId="1" applyBorder="1" applyAlignment="1" applyProtection="1">
      <alignment horizontal="center"/>
    </xf>
    <xf numFmtId="0" fontId="8" fillId="0" borderId="17" xfId="0" applyFont="1" applyBorder="1" applyAlignment="1" applyProtection="1">
      <alignment wrapText="1"/>
    </xf>
    <xf numFmtId="0" fontId="1" fillId="2" borderId="18" xfId="1" applyBorder="1" applyAlignment="1" applyProtection="1">
      <alignment horizontal="center"/>
    </xf>
    <xf numFmtId="0" fontId="1" fillId="2" borderId="19" xfId="1" applyBorder="1" applyAlignment="1" applyProtection="1">
      <alignment horizontal="center"/>
    </xf>
    <xf numFmtId="0" fontId="5" fillId="0" borderId="9" xfId="0" applyFont="1" applyBorder="1" applyAlignment="1" applyProtection="1">
      <alignment horizontal="center"/>
    </xf>
    <xf numFmtId="0" fontId="5" fillId="0" borderId="0" xfId="0" applyFont="1" applyBorder="1" applyAlignment="1" applyProtection="1">
      <alignment horizontal="center"/>
    </xf>
    <xf numFmtId="0" fontId="6" fillId="0" borderId="0" xfId="0" applyFont="1" applyBorder="1" applyAlignment="1" applyProtection="1">
      <alignment horizontal="center"/>
    </xf>
    <xf numFmtId="0" fontId="0" fillId="0" borderId="0" xfId="0" applyProtection="1"/>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0" fillId="0" borderId="8" xfId="0" applyBorder="1" applyAlignment="1" applyProtection="1">
      <alignment horizontal="center"/>
    </xf>
    <xf numFmtId="0" fontId="5" fillId="0" borderId="0" xfId="0" applyFont="1" applyAlignment="1" applyProtection="1">
      <alignment horizontal="center"/>
    </xf>
    <xf numFmtId="0" fontId="0" fillId="0" borderId="0" xfId="0" applyAlignment="1" applyProtection="1">
      <alignment horizontal="center"/>
    </xf>
    <xf numFmtId="0" fontId="2" fillId="0" borderId="0" xfId="0" applyFont="1" applyAlignment="1">
      <alignment vertical="center"/>
    </xf>
    <xf numFmtId="0" fontId="0" fillId="0" borderId="0" xfId="0" applyAlignment="1">
      <alignment vertical="top" wrapText="1"/>
    </xf>
    <xf numFmtId="0" fontId="0" fillId="0" borderId="0" xfId="0" applyAlignment="1">
      <alignment horizontal="left" vertical="top" wrapText="1"/>
    </xf>
    <xf numFmtId="0" fontId="0" fillId="0" borderId="0" xfId="0" applyAlignment="1" applyProtection="1">
      <alignment wrapText="1"/>
      <protection locked="0"/>
    </xf>
    <xf numFmtId="0" fontId="0" fillId="0" borderId="0" xfId="0" applyAlignment="1">
      <alignment vertical="center" wrapText="1"/>
    </xf>
    <xf numFmtId="0" fontId="0" fillId="0" borderId="0" xfId="0" applyAlignment="1">
      <alignment horizontal="center" vertical="center" wrapText="1"/>
    </xf>
    <xf numFmtId="2" fontId="0" fillId="0" borderId="0" xfId="0" applyNumberFormat="1" applyAlignment="1">
      <alignment vertical="center" wrapText="1"/>
    </xf>
    <xf numFmtId="0" fontId="0" fillId="0" borderId="0" xfId="0" applyBorder="1" applyAlignment="1">
      <alignment vertical="center" wrapText="1"/>
    </xf>
    <xf numFmtId="0" fontId="4" fillId="6" borderId="28" xfId="0" applyFont="1" applyFill="1" applyBorder="1" applyAlignment="1" applyProtection="1">
      <alignment horizontal="right" vertical="center" wrapText="1"/>
    </xf>
    <xf numFmtId="0" fontId="3" fillId="6" borderId="30" xfId="0" applyFont="1" applyFill="1" applyBorder="1" applyAlignment="1" applyProtection="1">
      <alignment horizontal="left" vertical="center" wrapText="1"/>
    </xf>
    <xf numFmtId="0" fontId="4" fillId="6" borderId="30" xfId="0" applyFont="1" applyFill="1" applyBorder="1" applyAlignment="1" applyProtection="1">
      <alignment horizontal="right" vertical="center" wrapText="1"/>
    </xf>
    <xf numFmtId="0" fontId="3" fillId="6" borderId="31" xfId="0" applyFont="1" applyFill="1" applyBorder="1" applyAlignment="1" applyProtection="1">
      <alignment horizontal="left" vertical="center" wrapText="1"/>
    </xf>
    <xf numFmtId="0" fontId="0" fillId="0" borderId="0" xfId="0" applyBorder="1" applyAlignment="1">
      <alignment vertical="center"/>
    </xf>
    <xf numFmtId="0" fontId="4" fillId="6" borderId="33" xfId="0" applyFont="1" applyFill="1" applyBorder="1" applyAlignment="1" applyProtection="1">
      <alignment horizontal="right" vertical="center" wrapText="1"/>
    </xf>
    <xf numFmtId="0" fontId="4" fillId="6" borderId="35" xfId="0" applyFont="1" applyFill="1" applyBorder="1" applyAlignment="1" applyProtection="1">
      <alignment horizontal="right" vertical="center" wrapText="1"/>
    </xf>
    <xf numFmtId="0" fontId="22" fillId="0" borderId="0" xfId="0" applyFont="1" applyAlignment="1">
      <alignment vertical="center" wrapText="1"/>
    </xf>
    <xf numFmtId="0" fontId="0" fillId="0" borderId="0" xfId="0" applyAlignment="1" applyProtection="1"/>
    <xf numFmtId="0" fontId="19" fillId="9" borderId="0" xfId="0" applyFont="1" applyFill="1" applyProtection="1"/>
    <xf numFmtId="0" fontId="21" fillId="9" borderId="0" xfId="0" applyFont="1" applyFill="1" applyProtection="1"/>
    <xf numFmtId="0" fontId="25" fillId="9" borderId="0" xfId="0" applyFont="1" applyFill="1" applyProtection="1"/>
    <xf numFmtId="0" fontId="21" fillId="9" borderId="0" xfId="0" applyFont="1" applyFill="1" applyAlignment="1" applyProtection="1">
      <alignment vertical="center"/>
    </xf>
    <xf numFmtId="0" fontId="11" fillId="9" borderId="0" xfId="0" applyFont="1" applyFill="1" applyAlignment="1" applyProtection="1">
      <alignment wrapText="1"/>
    </xf>
    <xf numFmtId="0" fontId="19" fillId="13" borderId="0" xfId="0" applyFont="1" applyFill="1" applyProtection="1"/>
    <xf numFmtId="0" fontId="19" fillId="13" borderId="0" xfId="0" applyFont="1" applyFill="1" applyAlignment="1" applyProtection="1">
      <alignment horizontal="left" vertical="top" wrapText="1"/>
    </xf>
    <xf numFmtId="0" fontId="11" fillId="13" borderId="0" xfId="0" applyFont="1" applyFill="1" applyAlignment="1" applyProtection="1">
      <alignment wrapText="1"/>
    </xf>
    <xf numFmtId="0" fontId="3" fillId="6" borderId="41" xfId="0" applyFont="1" applyFill="1" applyBorder="1" applyAlignment="1" applyProtection="1">
      <alignment horizontal="right" vertical="center" wrapText="1"/>
    </xf>
    <xf numFmtId="0" fontId="3" fillId="6" borderId="43" xfId="0" applyFont="1" applyFill="1" applyBorder="1" applyAlignment="1" applyProtection="1">
      <alignment horizontal="right" vertical="center" wrapText="1"/>
    </xf>
    <xf numFmtId="0" fontId="3" fillId="6" borderId="44" xfId="0" applyFont="1" applyFill="1" applyBorder="1" applyAlignment="1" applyProtection="1">
      <alignment horizontal="right" vertical="center" wrapText="1"/>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0" xfId="0" applyBorder="1"/>
    <xf numFmtId="0" fontId="0" fillId="0" borderId="10" xfId="0" applyBorder="1"/>
    <xf numFmtId="0" fontId="0" fillId="0" borderId="0" xfId="0" applyBorder="1" applyAlignment="1" applyProtection="1">
      <alignment horizontal="center"/>
    </xf>
    <xf numFmtId="0" fontId="0" fillId="0" borderId="7" xfId="0" applyBorder="1" applyAlignment="1" applyProtection="1">
      <alignment horizontal="center"/>
    </xf>
    <xf numFmtId="0" fontId="3" fillId="6" borderId="50" xfId="0" applyFont="1" applyFill="1" applyBorder="1" applyAlignment="1" applyProtection="1">
      <alignment horizontal="center" vertical="center" wrapText="1"/>
    </xf>
    <xf numFmtId="0" fontId="3" fillId="13" borderId="0" xfId="0" applyFont="1" applyFill="1" applyBorder="1" applyAlignment="1" applyProtection="1">
      <alignment horizontal="center" vertical="center" wrapText="1"/>
    </xf>
    <xf numFmtId="0" fontId="3" fillId="6" borderId="51" xfId="0" applyFont="1" applyFill="1" applyBorder="1" applyAlignment="1" applyProtection="1">
      <alignment horizontal="center" vertical="center" wrapText="1"/>
    </xf>
    <xf numFmtId="0" fontId="3" fillId="6" borderId="53" xfId="0" applyFont="1" applyFill="1" applyBorder="1" applyAlignment="1" applyProtection="1">
      <alignment horizontal="center" vertical="center" wrapText="1"/>
    </xf>
    <xf numFmtId="0" fontId="3" fillId="6" borderId="54" xfId="0" applyFont="1" applyFill="1" applyBorder="1" applyAlignment="1" applyProtection="1">
      <alignment horizontal="center" vertical="center" wrapText="1"/>
    </xf>
    <xf numFmtId="0" fontId="0" fillId="0" borderId="12" xfId="0" applyBorder="1" applyProtection="1">
      <protection locked="0"/>
    </xf>
    <xf numFmtId="0" fontId="3" fillId="13" borderId="12"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0" fillId="0" borderId="48" xfId="0" applyBorder="1" applyAlignment="1" applyProtection="1">
      <protection locked="0"/>
    </xf>
    <xf numFmtId="0" fontId="3" fillId="6" borderId="62" xfId="0" applyFont="1" applyFill="1" applyBorder="1" applyAlignment="1" applyProtection="1">
      <alignment horizontal="center" vertical="center" wrapText="1"/>
    </xf>
    <xf numFmtId="0" fontId="24" fillId="9" borderId="0" xfId="0" applyFont="1" applyFill="1" applyProtection="1"/>
    <xf numFmtId="0" fontId="0" fillId="0" borderId="0" xfId="0" applyAlignment="1">
      <alignment horizontal="center" vertical="center" wrapText="1"/>
    </xf>
    <xf numFmtId="0" fontId="0" fillId="0" borderId="9" xfId="0" applyBorder="1"/>
    <xf numFmtId="0" fontId="34" fillId="0" borderId="69" xfId="0" applyFont="1" applyBorder="1" applyAlignment="1" applyProtection="1">
      <alignment horizontal="center"/>
    </xf>
    <xf numFmtId="0" fontId="34" fillId="0" borderId="7" xfId="0" applyFont="1" applyBorder="1" applyAlignment="1" applyProtection="1">
      <alignment horizontal="center"/>
    </xf>
    <xf numFmtId="0" fontId="8" fillId="0" borderId="7" xfId="0" applyFont="1" applyBorder="1" applyAlignment="1" applyProtection="1">
      <alignment horizontal="center"/>
    </xf>
    <xf numFmtId="0" fontId="8" fillId="0" borderId="70" xfId="0" applyFont="1" applyBorder="1" applyAlignment="1" applyProtection="1">
      <alignment horizontal="center"/>
    </xf>
    <xf numFmtId="0" fontId="8" fillId="0" borderId="71" xfId="0" applyFont="1" applyBorder="1" applyAlignment="1" applyProtection="1">
      <alignment horizontal="center"/>
    </xf>
    <xf numFmtId="0" fontId="8" fillId="0" borderId="0" xfId="0" applyFont="1" applyBorder="1" applyAlignment="1" applyProtection="1">
      <alignment horizontal="center"/>
    </xf>
    <xf numFmtId="0" fontId="35" fillId="0" borderId="0" xfId="0" applyFont="1" applyBorder="1" applyAlignment="1" applyProtection="1">
      <alignment horizontal="center"/>
    </xf>
    <xf numFmtId="0" fontId="8" fillId="0" borderId="72" xfId="0" applyFont="1" applyBorder="1" applyAlignment="1" applyProtection="1">
      <alignment horizontal="center"/>
    </xf>
    <xf numFmtId="0" fontId="8" fillId="0" borderId="0" xfId="0" applyFont="1" applyBorder="1"/>
    <xf numFmtId="0" fontId="8" fillId="0" borderId="72" xfId="0" applyFont="1" applyBorder="1"/>
    <xf numFmtId="0" fontId="8" fillId="0" borderId="73" xfId="0" applyFont="1" applyBorder="1" applyAlignment="1" applyProtection="1">
      <alignment horizontal="center"/>
    </xf>
    <xf numFmtId="0" fontId="8" fillId="0" borderId="12" xfId="0" applyFont="1" applyBorder="1" applyAlignment="1" applyProtection="1">
      <alignment horizontal="center"/>
    </xf>
    <xf numFmtId="0" fontId="8" fillId="0" borderId="12" xfId="0" applyFont="1" applyBorder="1"/>
    <xf numFmtId="0" fontId="35" fillId="0" borderId="12" xfId="0" applyFont="1" applyBorder="1" applyAlignment="1" applyProtection="1">
      <alignment horizontal="center"/>
    </xf>
    <xf numFmtId="0" fontId="8" fillId="0" borderId="74" xfId="0" applyFont="1" applyBorder="1"/>
    <xf numFmtId="0" fontId="8" fillId="0" borderId="75" xfId="0" applyFont="1" applyBorder="1" applyAlignment="1" applyProtection="1">
      <alignment horizontal="center"/>
    </xf>
    <xf numFmtId="0" fontId="8" fillId="0" borderId="76" xfId="0" applyFont="1" applyBorder="1" applyAlignment="1" applyProtection="1">
      <alignment horizontal="center"/>
    </xf>
    <xf numFmtId="0" fontId="35" fillId="0" borderId="76" xfId="0" applyFont="1" applyBorder="1" applyAlignment="1" applyProtection="1">
      <alignment horizontal="center"/>
    </xf>
    <xf numFmtId="0" fontId="8" fillId="0" borderId="77" xfId="0" applyFont="1" applyBorder="1" applyAlignment="1" applyProtection="1">
      <alignment horizontal="center"/>
    </xf>
    <xf numFmtId="0" fontId="8" fillId="0" borderId="9" xfId="0" applyFont="1" applyBorder="1" applyAlignment="1" applyProtection="1">
      <alignment horizontal="center"/>
    </xf>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13" xfId="0" applyFont="1" applyBorder="1" applyAlignment="1" applyProtection="1">
      <alignment horizontal="center"/>
    </xf>
    <xf numFmtId="0" fontId="0" fillId="0" borderId="29" xfId="0" applyBorder="1" applyProtection="1"/>
    <xf numFmtId="0" fontId="8" fillId="0" borderId="17" xfId="0" applyFont="1" applyBorder="1" applyProtection="1"/>
    <xf numFmtId="0" fontId="0" fillId="4" borderId="78" xfId="0" applyFill="1" applyBorder="1" applyAlignment="1" applyProtection="1">
      <alignment horizontal="center"/>
    </xf>
    <xf numFmtId="0" fontId="3" fillId="7" borderId="79" xfId="0" applyFont="1" applyFill="1" applyBorder="1" applyAlignment="1" applyProtection="1">
      <alignment horizontal="center" vertical="center" wrapText="1"/>
      <protection locked="0"/>
    </xf>
    <xf numFmtId="0" fontId="3" fillId="13" borderId="59" xfId="0" applyFont="1" applyFill="1" applyBorder="1" applyAlignment="1" applyProtection="1">
      <alignment horizontal="center" vertical="center" wrapText="1"/>
      <protection locked="0"/>
    </xf>
    <xf numFmtId="0" fontId="3" fillId="7" borderId="62" xfId="0" applyFont="1" applyFill="1" applyBorder="1" applyAlignment="1" applyProtection="1">
      <alignment horizontal="center" vertical="center" wrapText="1"/>
      <protection locked="0"/>
    </xf>
    <xf numFmtId="0" fontId="3" fillId="7" borderId="80" xfId="0" applyFont="1" applyFill="1" applyBorder="1" applyAlignment="1" applyProtection="1">
      <alignment horizontal="center" vertical="center" wrapText="1"/>
      <protection locked="0"/>
    </xf>
    <xf numFmtId="0" fontId="3" fillId="7" borderId="81" xfId="0" applyFont="1" applyFill="1" applyBorder="1" applyAlignment="1" applyProtection="1">
      <alignment horizontal="center" vertical="center" wrapText="1"/>
      <protection locked="0"/>
    </xf>
    <xf numFmtId="0" fontId="3" fillId="13" borderId="56" xfId="0" applyFont="1" applyFill="1" applyBorder="1" applyAlignment="1" applyProtection="1">
      <alignment horizontal="center" vertical="center" wrapText="1"/>
      <protection locked="0"/>
    </xf>
    <xf numFmtId="0" fontId="3" fillId="7" borderId="26"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0" fillId="0" borderId="0" xfId="0" applyBorder="1" applyAlignment="1">
      <alignment horizontal="center" vertical="center" wrapText="1"/>
    </xf>
    <xf numFmtId="0" fontId="3" fillId="13" borderId="82" xfId="0" applyFont="1" applyFill="1" applyBorder="1" applyAlignment="1">
      <alignment vertical="center" wrapText="1"/>
    </xf>
    <xf numFmtId="0" fontId="3" fillId="13" borderId="84" xfId="0" applyFont="1" applyFill="1" applyBorder="1" applyAlignment="1">
      <alignment vertical="center" wrapText="1"/>
    </xf>
    <xf numFmtId="0" fontId="3" fillId="7" borderId="26" xfId="0" applyFont="1" applyFill="1" applyBorder="1" applyAlignment="1" applyProtection="1">
      <alignment horizontal="center" vertical="center" wrapText="1"/>
      <protection locked="0"/>
    </xf>
    <xf numFmtId="0" fontId="3" fillId="7" borderId="85" xfId="0" applyFont="1" applyFill="1" applyBorder="1" applyAlignment="1" applyProtection="1">
      <alignment horizontal="center" vertical="center" wrapText="1"/>
      <protection locked="0"/>
    </xf>
    <xf numFmtId="0" fontId="3" fillId="7" borderId="86" xfId="0" applyFont="1" applyFill="1" applyBorder="1" applyAlignment="1" applyProtection="1">
      <alignment horizontal="center" vertical="center" wrapText="1"/>
      <protection locked="0"/>
    </xf>
    <xf numFmtId="0" fontId="3" fillId="7" borderId="87" xfId="0" applyFont="1" applyFill="1" applyBorder="1" applyAlignment="1" applyProtection="1">
      <alignment horizontal="center" vertical="center" wrapText="1"/>
      <protection locked="0"/>
    </xf>
    <xf numFmtId="0" fontId="3" fillId="13" borderId="83" xfId="0" applyFont="1" applyFill="1" applyBorder="1" applyAlignment="1">
      <alignment vertical="center" wrapText="1"/>
    </xf>
    <xf numFmtId="0" fontId="3" fillId="7" borderId="88" xfId="0" applyFont="1" applyFill="1" applyBorder="1" applyAlignment="1" applyProtection="1">
      <alignment horizontal="center" vertical="center" wrapText="1"/>
      <protection locked="0"/>
    </xf>
    <xf numFmtId="0" fontId="3" fillId="7" borderId="89" xfId="0" applyFont="1" applyFill="1" applyBorder="1" applyAlignment="1" applyProtection="1">
      <alignment horizontal="center" vertical="center" wrapText="1"/>
      <protection locked="0"/>
    </xf>
    <xf numFmtId="0" fontId="0" fillId="13" borderId="82" xfId="0" applyFill="1" applyBorder="1" applyProtection="1">
      <protection locked="0"/>
    </xf>
    <xf numFmtId="0" fontId="0" fillId="13" borderId="83" xfId="0" applyFill="1" applyBorder="1" applyProtection="1">
      <protection locked="0"/>
    </xf>
    <xf numFmtId="0" fontId="0" fillId="13" borderId="84" xfId="0" applyFill="1" applyBorder="1" applyProtection="1">
      <protection locked="0"/>
    </xf>
    <xf numFmtId="0" fontId="29" fillId="4" borderId="95" xfId="2" applyFont="1" applyFill="1" applyBorder="1" applyAlignment="1">
      <alignment horizontal="center" vertical="center" wrapText="1"/>
    </xf>
    <xf numFmtId="0" fontId="3" fillId="13" borderId="83" xfId="0" applyFont="1" applyFill="1" applyBorder="1" applyAlignment="1">
      <alignment horizontal="center" vertical="center" wrapText="1"/>
    </xf>
    <xf numFmtId="0" fontId="30" fillId="13" borderId="59" xfId="0" applyFont="1" applyFill="1" applyBorder="1" applyAlignment="1" applyProtection="1">
      <alignment vertical="center" wrapText="1"/>
    </xf>
    <xf numFmtId="0" fontId="36" fillId="0" borderId="22" xfId="0" applyFont="1" applyBorder="1" applyAlignment="1" applyProtection="1">
      <alignment vertical="center" wrapText="1"/>
      <protection locked="0"/>
    </xf>
    <xf numFmtId="0" fontId="2" fillId="0" borderId="0" xfId="0" applyFont="1" applyAlignment="1">
      <alignment horizontal="center" vertical="center"/>
    </xf>
    <xf numFmtId="0" fontId="3" fillId="0" borderId="0" xfId="0" applyFont="1" applyAlignment="1">
      <alignment horizontal="left" vertical="center" wrapText="1" indent="1"/>
    </xf>
    <xf numFmtId="0" fontId="3" fillId="0" borderId="0" xfId="0" applyFont="1" applyAlignment="1">
      <alignment vertical="center" wrapText="1"/>
    </xf>
    <xf numFmtId="0" fontId="11" fillId="9" borderId="0" xfId="0" applyFont="1" applyFill="1" applyAlignment="1" applyProtection="1">
      <alignment horizontal="left" wrapText="1"/>
    </xf>
    <xf numFmtId="0" fontId="11" fillId="13" borderId="0" xfId="0" applyFont="1" applyFill="1" applyAlignment="1" applyProtection="1">
      <alignment horizontal="left" wrapText="1"/>
    </xf>
    <xf numFmtId="0" fontId="26" fillId="10" borderId="1" xfId="3" applyFont="1" applyFill="1" applyAlignment="1" applyProtection="1">
      <alignment horizontal="center" wrapText="1"/>
    </xf>
    <xf numFmtId="0" fontId="11" fillId="13" borderId="0" xfId="0" applyFont="1" applyFill="1" applyAlignment="1" applyProtection="1">
      <alignment horizontal="left" vertical="top" wrapText="1"/>
    </xf>
    <xf numFmtId="0" fontId="11" fillId="13" borderId="0" xfId="0" applyFont="1" applyFill="1" applyAlignment="1" applyProtection="1">
      <alignment horizontal="left" vertical="top"/>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6" borderId="39" xfId="0" applyFont="1" applyFill="1" applyBorder="1" applyAlignment="1" applyProtection="1">
      <alignment horizontal="left" vertical="center" wrapText="1"/>
    </xf>
    <xf numFmtId="0" fontId="3" fillId="6" borderId="32" xfId="0" applyFont="1" applyFill="1" applyBorder="1" applyAlignment="1" applyProtection="1">
      <alignment horizontal="left" vertical="center" wrapText="1"/>
    </xf>
    <xf numFmtId="0" fontId="3" fillId="6" borderId="26" xfId="0" applyFont="1" applyFill="1" applyBorder="1" applyAlignment="1" applyProtection="1">
      <alignment horizontal="left" vertical="center" wrapText="1"/>
    </xf>
    <xf numFmtId="0" fontId="3" fillId="6" borderId="27"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4" fillId="6" borderId="38" xfId="0" applyFont="1" applyFill="1" applyBorder="1" applyAlignment="1" applyProtection="1">
      <alignment horizontal="left" vertical="center" wrapText="1"/>
    </xf>
    <xf numFmtId="0" fontId="4" fillId="6" borderId="34" xfId="0" applyFont="1" applyFill="1" applyBorder="1" applyAlignment="1" applyProtection="1">
      <alignment horizontal="left" vertical="center" wrapText="1"/>
    </xf>
    <xf numFmtId="0" fontId="4" fillId="6" borderId="37" xfId="0" applyFont="1" applyFill="1" applyBorder="1" applyAlignment="1" applyProtection="1">
      <alignment horizontal="left" vertical="center" wrapText="1"/>
    </xf>
    <xf numFmtId="0" fontId="4" fillId="12" borderId="0" xfId="0" applyFont="1" applyFill="1" applyBorder="1" applyAlignment="1">
      <alignment horizontal="center" vertical="center" wrapText="1"/>
    </xf>
    <xf numFmtId="0" fontId="3" fillId="6" borderId="45" xfId="0" applyFont="1" applyFill="1" applyBorder="1" applyAlignment="1" applyProtection="1">
      <alignment horizontal="left" vertical="center" wrapText="1"/>
    </xf>
    <xf numFmtId="0" fontId="11" fillId="0" borderId="0" xfId="0" applyFont="1" applyBorder="1" applyAlignment="1">
      <alignment horizontal="center" vertical="center" wrapText="1"/>
    </xf>
    <xf numFmtId="0" fontId="20" fillId="11" borderId="0" xfId="0" applyFont="1" applyFill="1" applyAlignment="1">
      <alignment horizontal="center" vertical="center" wrapText="1"/>
    </xf>
    <xf numFmtId="0" fontId="11" fillId="13" borderId="0" xfId="0" applyFont="1" applyFill="1" applyAlignment="1">
      <alignment horizontal="center" vertical="center" wrapText="1"/>
    </xf>
    <xf numFmtId="0" fontId="29" fillId="4" borderId="92" xfId="2" applyFont="1" applyFill="1" applyBorder="1" applyAlignment="1">
      <alignment horizontal="center" vertical="center" wrapText="1"/>
    </xf>
    <xf numFmtId="0" fontId="29" fillId="4" borderId="91" xfId="2" applyFont="1" applyFill="1" applyBorder="1" applyAlignment="1">
      <alignment horizontal="center" vertical="center" wrapText="1"/>
    </xf>
    <xf numFmtId="0" fontId="29" fillId="4" borderId="94" xfId="2" applyFont="1" applyFill="1" applyBorder="1" applyAlignment="1">
      <alignment horizontal="center" vertical="center" wrapText="1"/>
    </xf>
    <xf numFmtId="0" fontId="29" fillId="4" borderId="90" xfId="2" applyFont="1" applyFill="1" applyBorder="1" applyAlignment="1">
      <alignment horizontal="center" vertical="center" wrapText="1"/>
    </xf>
    <xf numFmtId="0" fontId="29" fillId="4" borderId="93" xfId="2" applyFont="1" applyFill="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xf numFmtId="0" fontId="3" fillId="6" borderId="40" xfId="0" applyFont="1" applyFill="1" applyBorder="1" applyAlignment="1" applyProtection="1">
      <alignment horizontal="left" vertical="center" wrapText="1"/>
    </xf>
    <xf numFmtId="0" fontId="3" fillId="6" borderId="42" xfId="0" applyFont="1" applyFill="1" applyBorder="1" applyAlignment="1" applyProtection="1">
      <alignment horizontal="left" vertical="center" wrapText="1"/>
    </xf>
    <xf numFmtId="0" fontId="4" fillId="6" borderId="29" xfId="0" applyFont="1" applyFill="1" applyBorder="1" applyAlignment="1" applyProtection="1">
      <alignment horizontal="left" vertical="center" wrapText="1"/>
    </xf>
    <xf numFmtId="0" fontId="4" fillId="6" borderId="36" xfId="0" applyFont="1" applyFill="1" applyBorder="1" applyAlignment="1" applyProtection="1">
      <alignment horizontal="left" vertical="center" wrapText="1"/>
    </xf>
    <xf numFmtId="0" fontId="4" fillId="6" borderId="3" xfId="0" applyFont="1" applyFill="1" applyBorder="1" applyAlignment="1" applyProtection="1">
      <alignment horizontal="left" vertical="center" wrapText="1"/>
    </xf>
    <xf numFmtId="0" fontId="4" fillId="6" borderId="26" xfId="0" applyFont="1" applyFill="1" applyBorder="1" applyAlignment="1" applyProtection="1">
      <alignment horizontal="left" vertical="center" wrapText="1"/>
    </xf>
    <xf numFmtId="0" fontId="3" fillId="13" borderId="83" xfId="0" applyFont="1" applyFill="1" applyBorder="1" applyAlignment="1">
      <alignment horizontal="center" vertical="center" wrapText="1"/>
    </xf>
    <xf numFmtId="0" fontId="30" fillId="13" borderId="52" xfId="0" applyFont="1" applyFill="1" applyBorder="1" applyAlignment="1" applyProtection="1">
      <alignment horizontal="left" vertical="center" wrapText="1"/>
    </xf>
    <xf numFmtId="0" fontId="36" fillId="0" borderId="8"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20" fillId="14" borderId="0" xfId="0" applyFont="1" applyFill="1" applyBorder="1" applyAlignment="1">
      <alignment horizontal="center" vertical="center" wrapText="1"/>
    </xf>
    <xf numFmtId="0" fontId="11" fillId="0" borderId="0" xfId="0" applyFont="1" applyFill="1" applyBorder="1" applyAlignment="1" applyProtection="1">
      <alignment horizontal="center" vertical="center" wrapText="1"/>
    </xf>
    <xf numFmtId="0" fontId="29" fillId="4" borderId="92" xfId="2" applyFont="1" applyFill="1" applyBorder="1" applyAlignment="1">
      <alignment horizontal="center"/>
    </xf>
    <xf numFmtId="0" fontId="29" fillId="4" borderId="91" xfId="2" applyFont="1" applyFill="1" applyBorder="1" applyAlignment="1">
      <alignment horizontal="center"/>
    </xf>
    <xf numFmtId="0" fontId="29" fillId="4" borderId="94" xfId="2" applyFont="1" applyFill="1" applyBorder="1" applyAlignment="1">
      <alignment horizontal="center"/>
    </xf>
    <xf numFmtId="0" fontId="29" fillId="4" borderId="93" xfId="2" applyFont="1" applyFill="1" applyBorder="1" applyAlignment="1">
      <alignment horizontal="center"/>
    </xf>
    <xf numFmtId="0" fontId="14" fillId="0" borderId="0" xfId="0" applyFont="1" applyFill="1" applyBorder="1" applyAlignment="1" applyProtection="1">
      <alignment horizontal="center" vertical="center" wrapText="1"/>
    </xf>
    <xf numFmtId="0" fontId="3" fillId="6" borderId="55" xfId="0" applyFont="1" applyFill="1" applyBorder="1" applyAlignment="1" applyProtection="1">
      <alignment horizontal="left" vertical="center" wrapText="1"/>
    </xf>
    <xf numFmtId="0" fontId="3" fillId="6" borderId="47" xfId="0" applyFont="1" applyFill="1" applyBorder="1" applyAlignment="1" applyProtection="1">
      <alignment horizontal="left" vertical="center" wrapText="1"/>
    </xf>
    <xf numFmtId="0" fontId="3" fillId="6" borderId="46" xfId="0" applyFont="1" applyFill="1" applyBorder="1" applyAlignment="1" applyProtection="1">
      <alignment horizontal="left" vertical="center" wrapText="1"/>
    </xf>
    <xf numFmtId="0" fontId="29" fillId="4" borderId="90" xfId="2" applyFont="1" applyFill="1" applyBorder="1" applyAlignment="1" applyProtection="1">
      <alignment horizontal="center" vertical="center" wrapText="1"/>
    </xf>
    <xf numFmtId="0" fontId="29" fillId="4" borderId="91" xfId="2"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left" vertical="center" wrapText="1"/>
    </xf>
    <xf numFmtId="0" fontId="3" fillId="6" borderId="64" xfId="0" applyFont="1" applyFill="1" applyBorder="1" applyAlignment="1" applyProtection="1">
      <alignment horizontal="left" vertical="center" wrapText="1"/>
    </xf>
    <xf numFmtId="0" fontId="3" fillId="6" borderId="65" xfId="0" applyFont="1" applyFill="1" applyBorder="1" applyAlignment="1" applyProtection="1">
      <alignment horizontal="left" vertical="center" wrapText="1"/>
    </xf>
    <xf numFmtId="0" fontId="0" fillId="0" borderId="0" xfId="0" applyBorder="1" applyAlignment="1" applyProtection="1">
      <alignment horizontal="center"/>
      <protection locked="0"/>
    </xf>
    <xf numFmtId="0" fontId="3" fillId="13" borderId="52" xfId="0" applyFont="1" applyFill="1" applyBorder="1" applyAlignment="1" applyProtection="1">
      <alignment horizontal="left" vertical="center" wrapText="1"/>
    </xf>
    <xf numFmtId="0" fontId="10" fillId="3" borderId="21" xfId="0" applyFont="1" applyFill="1" applyBorder="1" applyAlignment="1" applyProtection="1">
      <alignment horizontal="center" vertical="center" textRotation="90"/>
    </xf>
    <xf numFmtId="0" fontId="10" fillId="3" borderId="22" xfId="0" applyFont="1" applyFill="1" applyBorder="1" applyAlignment="1" applyProtection="1">
      <alignment horizontal="center" vertical="center" textRotation="90"/>
    </xf>
    <xf numFmtId="0" fontId="10" fillId="3" borderId="23" xfId="0" applyFont="1" applyFill="1" applyBorder="1" applyAlignment="1" applyProtection="1">
      <alignment horizontal="center" vertical="center" textRotation="90"/>
    </xf>
    <xf numFmtId="0" fontId="30" fillId="13" borderId="56" xfId="0" applyFont="1" applyFill="1" applyBorder="1" applyAlignment="1" applyProtection="1">
      <alignment horizontal="left" vertical="center" wrapText="1"/>
    </xf>
    <xf numFmtId="0" fontId="3" fillId="13" borderId="56" xfId="0" applyFont="1" applyFill="1" applyBorder="1" applyAlignment="1" applyProtection="1">
      <alignment horizontal="left" vertical="center" wrapText="1"/>
    </xf>
    <xf numFmtId="0" fontId="30" fillId="13" borderId="59" xfId="0" applyFont="1" applyFill="1" applyBorder="1" applyAlignment="1" applyProtection="1">
      <alignment horizontal="left" vertical="center" wrapText="1"/>
    </xf>
    <xf numFmtId="0" fontId="3" fillId="13" borderId="59" xfId="0" applyFont="1" applyFill="1" applyBorder="1" applyAlignment="1" applyProtection="1">
      <alignment horizontal="left" vertical="center" wrapText="1"/>
    </xf>
    <xf numFmtId="0" fontId="30" fillId="13" borderId="63" xfId="0" applyFont="1" applyFill="1" applyBorder="1" applyAlignment="1" applyProtection="1">
      <alignment horizontal="left" vertical="center" wrapText="1"/>
    </xf>
    <xf numFmtId="0" fontId="3" fillId="13" borderId="63" xfId="0" applyFont="1" applyFill="1" applyBorder="1" applyAlignment="1" applyProtection="1">
      <alignment horizontal="left" vertical="center" wrapText="1"/>
    </xf>
    <xf numFmtId="0" fontId="3" fillId="6" borderId="58" xfId="0" applyFont="1" applyFill="1" applyBorder="1" applyAlignment="1" applyProtection="1">
      <alignment horizontal="left" vertical="center" wrapText="1"/>
    </xf>
    <xf numFmtId="0" fontId="30" fillId="13" borderId="57" xfId="0" applyFont="1" applyFill="1" applyBorder="1" applyAlignment="1" applyProtection="1">
      <alignment horizontal="left" vertical="center" wrapText="1"/>
    </xf>
    <xf numFmtId="0" fontId="3" fillId="13" borderId="57" xfId="0" applyFont="1" applyFill="1" applyBorder="1" applyAlignment="1" applyProtection="1">
      <alignment horizontal="left" vertical="center" wrapText="1"/>
    </xf>
    <xf numFmtId="0" fontId="3" fillId="6" borderId="49" xfId="0" applyFont="1" applyFill="1" applyBorder="1" applyAlignment="1" applyProtection="1">
      <alignment horizontal="left" vertical="center" wrapText="1"/>
    </xf>
    <xf numFmtId="0" fontId="31" fillId="13" borderId="56" xfId="0" applyFont="1" applyFill="1" applyBorder="1" applyAlignment="1" applyProtection="1">
      <alignment horizontal="left" vertical="center" wrapText="1"/>
    </xf>
    <xf numFmtId="0" fontId="30" fillId="13" borderId="12" xfId="0" applyFont="1" applyFill="1" applyBorder="1" applyAlignment="1" applyProtection="1">
      <alignment horizontal="left" vertical="center" wrapText="1"/>
    </xf>
    <xf numFmtId="0" fontId="3" fillId="13" borderId="12" xfId="0" applyFont="1" applyFill="1" applyBorder="1" applyAlignment="1" applyProtection="1">
      <alignment horizontal="left" vertical="center" wrapText="1"/>
    </xf>
    <xf numFmtId="0" fontId="3" fillId="6" borderId="61" xfId="0" applyFont="1" applyFill="1" applyBorder="1" applyAlignment="1" applyProtection="1">
      <alignment horizontal="left" vertical="center" wrapText="1"/>
    </xf>
    <xf numFmtId="0" fontId="5" fillId="0" borderId="29" xfId="0" applyFont="1" applyBorder="1" applyAlignment="1" applyProtection="1">
      <alignment horizontal="center"/>
    </xf>
    <xf numFmtId="0" fontId="5" fillId="0" borderId="8" xfId="0" applyFont="1" applyBorder="1" applyAlignment="1" applyProtection="1">
      <alignment horizontal="center"/>
    </xf>
    <xf numFmtId="0" fontId="5" fillId="0" borderId="15" xfId="0" applyFont="1" applyBorder="1" applyAlignment="1" applyProtection="1">
      <alignment horizontal="center"/>
    </xf>
    <xf numFmtId="0" fontId="8" fillId="0" borderId="7" xfId="0" applyFont="1" applyBorder="1" applyAlignment="1" applyProtection="1">
      <alignment horizontal="center" vertical="center" wrapText="1"/>
    </xf>
    <xf numFmtId="0" fontId="4" fillId="0" borderId="0" xfId="0" applyFont="1" applyBorder="1" applyAlignment="1" applyProtection="1">
      <alignment horizontal="left" vertical="center"/>
    </xf>
    <xf numFmtId="0" fontId="5" fillId="0" borderId="20" xfId="0" applyFont="1" applyBorder="1" applyAlignment="1" applyProtection="1">
      <alignment horizontal="center"/>
    </xf>
    <xf numFmtId="0" fontId="2" fillId="0" borderId="0" xfId="0" applyFont="1" applyAlignment="1">
      <alignment horizontal="center" textRotation="90"/>
    </xf>
    <xf numFmtId="0" fontId="5" fillId="0" borderId="7" xfId="0" applyFont="1" applyBorder="1" applyAlignment="1" applyProtection="1">
      <alignment horizontal="left"/>
    </xf>
    <xf numFmtId="0" fontId="5" fillId="0" borderId="0" xfId="0" applyFont="1" applyBorder="1" applyAlignment="1" applyProtection="1">
      <alignment horizontal="left"/>
    </xf>
    <xf numFmtId="0" fontId="12" fillId="0" borderId="21" xfId="0" applyFont="1" applyFill="1" applyBorder="1" applyAlignment="1" applyProtection="1">
      <alignment horizontal="left" vertical="center" textRotation="90"/>
    </xf>
    <xf numFmtId="0" fontId="12" fillId="0" borderId="22" xfId="0" applyFont="1" applyFill="1" applyBorder="1" applyAlignment="1" applyProtection="1">
      <alignment horizontal="left" vertical="center" textRotation="90"/>
    </xf>
    <xf numFmtId="0" fontId="12" fillId="0" borderId="23" xfId="0" applyFont="1" applyFill="1" applyBorder="1" applyAlignment="1" applyProtection="1">
      <alignment horizontal="left" vertical="center" textRotation="90"/>
    </xf>
    <xf numFmtId="0" fontId="4" fillId="0" borderId="0" xfId="0" applyFont="1" applyBorder="1" applyAlignment="1" applyProtection="1">
      <alignment horizontal="left"/>
    </xf>
    <xf numFmtId="0" fontId="8" fillId="0" borderId="25" xfId="0" applyFont="1" applyBorder="1" applyAlignment="1" applyProtection="1">
      <alignment horizontal="left" vertical="center" wrapText="1"/>
    </xf>
    <xf numFmtId="0" fontId="12" fillId="0" borderId="21" xfId="0" applyFont="1" applyFill="1" applyBorder="1" applyAlignment="1" applyProtection="1">
      <alignment horizontal="center" vertical="center" textRotation="90"/>
    </xf>
    <xf numFmtId="0" fontId="12" fillId="0" borderId="22" xfId="0" applyFont="1" applyFill="1" applyBorder="1" applyAlignment="1" applyProtection="1">
      <alignment horizontal="center" vertical="center" textRotation="90"/>
    </xf>
    <xf numFmtId="0" fontId="12" fillId="0" borderId="23" xfId="0" applyFont="1" applyFill="1" applyBorder="1" applyAlignment="1" applyProtection="1">
      <alignment horizontal="center" vertical="center" textRotation="90"/>
    </xf>
    <xf numFmtId="0" fontId="9" fillId="5" borderId="6" xfId="0" applyFont="1" applyFill="1" applyBorder="1" applyAlignment="1" applyProtection="1">
      <alignment horizontal="center"/>
    </xf>
    <xf numFmtId="0" fontId="9" fillId="5" borderId="7" xfId="0" applyFont="1" applyFill="1" applyBorder="1" applyAlignment="1" applyProtection="1">
      <alignment horizontal="center"/>
    </xf>
    <xf numFmtId="0" fontId="9" fillId="5" borderId="8" xfId="0" applyFont="1" applyFill="1" applyBorder="1" applyAlignment="1" applyProtection="1">
      <alignment horizontal="center"/>
    </xf>
    <xf numFmtId="0" fontId="32" fillId="10" borderId="6" xfId="0" applyFont="1" applyFill="1" applyBorder="1" applyAlignment="1" applyProtection="1">
      <alignment horizontal="center"/>
    </xf>
    <xf numFmtId="0" fontId="32" fillId="10" borderId="7" xfId="0" applyFont="1" applyFill="1" applyBorder="1" applyAlignment="1" applyProtection="1">
      <alignment horizontal="center"/>
    </xf>
    <xf numFmtId="0" fontId="32" fillId="10" borderId="8" xfId="0" applyFont="1" applyFill="1" applyBorder="1" applyAlignment="1" applyProtection="1">
      <alignment horizontal="center"/>
    </xf>
    <xf numFmtId="0" fontId="2" fillId="10" borderId="66" xfId="0" applyFont="1" applyFill="1" applyBorder="1" applyAlignment="1" applyProtection="1">
      <alignment horizontal="center"/>
    </xf>
    <xf numFmtId="0" fontId="2" fillId="10" borderId="67" xfId="0" applyFont="1" applyFill="1" applyBorder="1" applyAlignment="1" applyProtection="1">
      <alignment horizontal="center"/>
    </xf>
    <xf numFmtId="0" fontId="2" fillId="10" borderId="68" xfId="0" applyFont="1" applyFill="1" applyBorder="1" applyAlignment="1" applyProtection="1">
      <alignment horizontal="center"/>
    </xf>
    <xf numFmtId="0" fontId="8" fillId="0" borderId="69" xfId="0" applyFont="1" applyBorder="1" applyAlignment="1">
      <alignment horizontal="center"/>
    </xf>
    <xf numFmtId="0" fontId="8" fillId="0" borderId="7" xfId="0" applyFont="1" applyBorder="1" applyAlignment="1">
      <alignment horizontal="center"/>
    </xf>
    <xf numFmtId="0" fontId="8" fillId="0" borderId="70" xfId="0" applyFont="1" applyBorder="1" applyAlignment="1">
      <alignment horizontal="center"/>
    </xf>
    <xf numFmtId="0" fontId="33" fillId="10" borderId="9" xfId="0" applyFont="1" applyFill="1" applyBorder="1" applyAlignment="1" applyProtection="1">
      <alignment horizontal="center"/>
    </xf>
    <xf numFmtId="0" fontId="33" fillId="10" borderId="0" xfId="0" applyFont="1" applyFill="1" applyBorder="1" applyAlignment="1" applyProtection="1">
      <alignment horizontal="center"/>
    </xf>
    <xf numFmtId="0" fontId="33" fillId="10" borderId="10" xfId="0" applyFont="1" applyFill="1" applyBorder="1" applyAlignment="1" applyProtection="1">
      <alignment horizontal="center"/>
    </xf>
    <xf numFmtId="0" fontId="0" fillId="0" borderId="9" xfId="0" applyNumberFormat="1" applyBorder="1" applyAlignment="1">
      <alignment horizontal="center"/>
    </xf>
    <xf numFmtId="0" fontId="0" fillId="0" borderId="0" xfId="0" applyNumberFormat="1" applyBorder="1" applyAlignment="1">
      <alignment horizontal="center"/>
    </xf>
    <xf numFmtId="0" fontId="0" fillId="0" borderId="10" xfId="0" applyNumberForma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0" xfId="0" applyFont="1" applyAlignment="1">
      <alignment horizontal="left" vertical="center" wrapText="1" indent="1"/>
    </xf>
    <xf numFmtId="0" fontId="2" fillId="0" borderId="0" xfId="0" applyFont="1" applyAlignment="1">
      <alignment horizontal="center" vertical="center"/>
    </xf>
    <xf numFmtId="0" fontId="24" fillId="9" borderId="0" xfId="0" applyFont="1" applyFill="1" applyAlignment="1" applyProtection="1"/>
    <xf numFmtId="0" fontId="25" fillId="13" borderId="0" xfId="0" applyFont="1" applyFill="1" applyAlignment="1" applyProtection="1"/>
  </cellXfs>
  <cellStyles count="5">
    <cellStyle name="Calculation" xfId="1" builtinId="22"/>
    <cellStyle name="Hyperlink" xfId="2" builtinId="8"/>
    <cellStyle name="Hyperlink 2" xfId="4" xr:uid="{00000000-0005-0000-0000-000002000000}"/>
    <cellStyle name="Normal" xfId="0" builtinId="0"/>
    <cellStyle name="Yellow Input" xfId="3" xr:uid="{00000000-0005-0000-0000-000004000000}"/>
  </cellStyles>
  <dxfs count="1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FF99"/>
      <color rgb="FFD91921"/>
      <color rgb="FFED7727"/>
      <color rgb="FFFF7D47"/>
      <color rgb="FFFFB597"/>
      <color rgb="FFED7D31"/>
      <color rgb="FFF9EDC7"/>
      <color rgb="FFFFAA78"/>
      <color rgb="FFFD4E0B"/>
      <color rgb="FFF6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hra.mutabanna/Dropbox/113109_WB_TOD_IMP_T/TASK%202%20-%20CREATE/01%20ASSESS/Other%20Examples/Copy%20of%20Station-Area-TOD-Readines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Assessment Form"/>
      <sheetName val="Summary Sheet"/>
      <sheetName val="Definitions"/>
      <sheetName val="Scores"/>
      <sheetName val="Graphs"/>
      <sheetName val="IndScores"/>
      <sheetName val="Thresholds"/>
      <sheetName val="RedPotential"/>
      <sheetName val="CensusData"/>
      <sheetName val="TransitFrequencie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6">
          <cell r="N6" t="str">
            <v>Example Orange Input Box</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52"/>
  <sheetViews>
    <sheetView topLeftCell="A5" zoomScaleNormal="100" workbookViewId="0" xr3:uid="{AEA406A1-0E4B-5B11-9CD5-51D6E497D94C}">
      <selection activeCell="C5" sqref="C5:K24"/>
    </sheetView>
  </sheetViews>
  <sheetFormatPr defaultColWidth="8.85546875" defaultRowHeight="15"/>
  <cols>
    <col min="1" max="1" width="4.140625" style="2" customWidth="1"/>
    <col min="2" max="2" width="1.7109375" style="2" customWidth="1"/>
    <col min="3" max="10" width="8.85546875" style="2"/>
    <col min="11" max="11" width="21.7109375" style="2" customWidth="1"/>
    <col min="12" max="16384" width="8.85546875" style="2"/>
  </cols>
  <sheetData>
    <row r="2" spans="2:15" ht="18">
      <c r="B2" s="4"/>
      <c r="C2" s="243" t="s">
        <v>0</v>
      </c>
      <c r="D2" s="243"/>
      <c r="E2" s="243"/>
      <c r="F2" s="243"/>
      <c r="G2" s="243"/>
      <c r="H2" s="243"/>
      <c r="I2" s="243"/>
      <c r="J2" s="243"/>
      <c r="K2" s="243"/>
      <c r="L2" s="243"/>
      <c r="M2" s="243"/>
      <c r="N2" s="243"/>
      <c r="O2" s="243"/>
    </row>
    <row r="3" spans="2:15" ht="18">
      <c r="B3" s="4"/>
      <c r="C3" s="70"/>
      <c r="D3" s="43"/>
      <c r="E3" s="43"/>
      <c r="F3" s="43"/>
      <c r="G3" s="43"/>
      <c r="H3" s="43"/>
      <c r="I3" s="43"/>
      <c r="J3" s="43"/>
      <c r="K3" s="43"/>
      <c r="L3" s="43"/>
      <c r="M3" s="43"/>
      <c r="N3" s="43"/>
      <c r="O3" s="43"/>
    </row>
    <row r="4" spans="2:15" ht="21" customHeight="1">
      <c r="B4" s="4"/>
      <c r="C4" s="46" t="s">
        <v>1</v>
      </c>
      <c r="D4" s="43"/>
      <c r="E4" s="43"/>
      <c r="F4" s="43"/>
      <c r="G4" s="43"/>
      <c r="H4" s="43"/>
      <c r="I4" s="43"/>
      <c r="J4" s="43"/>
      <c r="K4" s="43"/>
      <c r="L4" s="43"/>
      <c r="M4" s="43"/>
      <c r="N4" s="43"/>
      <c r="O4" s="43"/>
    </row>
    <row r="5" spans="2:15">
      <c r="B5" s="4"/>
      <c r="C5" s="130" t="s">
        <v>2</v>
      </c>
      <c r="D5" s="131"/>
      <c r="E5" s="131"/>
      <c r="F5" s="131"/>
      <c r="G5" s="131"/>
      <c r="H5" s="131"/>
      <c r="I5" s="131"/>
      <c r="J5" s="131"/>
      <c r="K5" s="131"/>
      <c r="L5" s="43"/>
      <c r="M5" s="43"/>
      <c r="N5" s="43"/>
      <c r="O5" s="43"/>
    </row>
    <row r="6" spans="2:15">
      <c r="B6" s="4"/>
      <c r="C6" s="131"/>
      <c r="D6" s="131"/>
      <c r="E6" s="131"/>
      <c r="F6" s="131"/>
      <c r="G6" s="131"/>
      <c r="H6" s="131"/>
      <c r="I6" s="131"/>
      <c r="J6" s="131"/>
      <c r="K6" s="131"/>
      <c r="L6" s="43"/>
      <c r="M6" s="43"/>
      <c r="N6" s="43"/>
      <c r="O6" s="43"/>
    </row>
    <row r="7" spans="2:15">
      <c r="B7" s="4"/>
      <c r="C7" s="131"/>
      <c r="D7" s="131"/>
      <c r="E7" s="131"/>
      <c r="F7" s="131"/>
      <c r="G7" s="131"/>
      <c r="H7" s="131"/>
      <c r="I7" s="131"/>
      <c r="J7" s="131"/>
      <c r="K7" s="131"/>
      <c r="L7" s="43"/>
      <c r="M7" s="43"/>
      <c r="N7" s="43"/>
      <c r="O7" s="43"/>
    </row>
    <row r="8" spans="2:15">
      <c r="B8" s="4"/>
      <c r="C8" s="131"/>
      <c r="D8" s="131"/>
      <c r="E8" s="131"/>
      <c r="F8" s="131"/>
      <c r="G8" s="131"/>
      <c r="H8" s="131"/>
      <c r="I8" s="131"/>
      <c r="J8" s="131"/>
      <c r="K8" s="131"/>
      <c r="L8" s="43"/>
      <c r="M8" s="43"/>
      <c r="N8" s="43"/>
      <c r="O8" s="43"/>
    </row>
    <row r="9" spans="2:15">
      <c r="B9" s="4"/>
      <c r="C9" s="131"/>
      <c r="D9" s="131"/>
      <c r="E9" s="131"/>
      <c r="F9" s="131"/>
      <c r="G9" s="131"/>
      <c r="H9" s="131"/>
      <c r="I9" s="131"/>
      <c r="J9" s="131"/>
      <c r="K9" s="131"/>
      <c r="L9" s="43"/>
      <c r="M9" s="43"/>
      <c r="N9" s="43"/>
      <c r="O9" s="43"/>
    </row>
    <row r="10" spans="2:15">
      <c r="B10" s="4"/>
      <c r="C10" s="131"/>
      <c r="D10" s="131"/>
      <c r="E10" s="131"/>
      <c r="F10" s="131"/>
      <c r="G10" s="131"/>
      <c r="H10" s="131"/>
      <c r="I10" s="131"/>
      <c r="J10" s="131"/>
      <c r="K10" s="131"/>
      <c r="L10" s="43"/>
      <c r="M10" s="43"/>
      <c r="N10" s="43"/>
      <c r="O10" s="43"/>
    </row>
    <row r="11" spans="2:15">
      <c r="B11" s="4"/>
      <c r="C11" s="131"/>
      <c r="D11" s="131"/>
      <c r="E11" s="131"/>
      <c r="F11" s="131"/>
      <c r="G11" s="131"/>
      <c r="H11" s="131"/>
      <c r="I11" s="131"/>
      <c r="J11" s="131"/>
      <c r="K11" s="131"/>
      <c r="L11" s="43"/>
      <c r="M11" s="43"/>
      <c r="N11" s="43"/>
      <c r="O11" s="43"/>
    </row>
    <row r="12" spans="2:15">
      <c r="B12" s="4"/>
      <c r="C12" s="131"/>
      <c r="D12" s="131"/>
      <c r="E12" s="131"/>
      <c r="F12" s="131"/>
      <c r="G12" s="131"/>
      <c r="H12" s="131"/>
      <c r="I12" s="131"/>
      <c r="J12" s="131"/>
      <c r="K12" s="131"/>
      <c r="L12" s="43"/>
      <c r="M12" s="43"/>
      <c r="N12" s="43"/>
      <c r="O12" s="43"/>
    </row>
    <row r="13" spans="2:15">
      <c r="B13" s="4"/>
      <c r="C13" s="131"/>
      <c r="D13" s="131"/>
      <c r="E13" s="131"/>
      <c r="F13" s="131"/>
      <c r="G13" s="131"/>
      <c r="H13" s="131"/>
      <c r="I13" s="131"/>
      <c r="J13" s="131"/>
      <c r="K13" s="131"/>
      <c r="L13" s="43"/>
      <c r="M13" s="43"/>
      <c r="N13" s="43"/>
      <c r="O13" s="43"/>
    </row>
    <row r="14" spans="2:15">
      <c r="B14" s="4"/>
      <c r="C14" s="131"/>
      <c r="D14" s="131"/>
      <c r="E14" s="131"/>
      <c r="F14" s="131"/>
      <c r="G14" s="131"/>
      <c r="H14" s="131"/>
      <c r="I14" s="131"/>
      <c r="J14" s="131"/>
      <c r="K14" s="131"/>
      <c r="L14" s="43"/>
      <c r="M14" s="43"/>
      <c r="N14" s="43"/>
      <c r="O14" s="43"/>
    </row>
    <row r="15" spans="2:15">
      <c r="B15" s="4"/>
      <c r="C15" s="131"/>
      <c r="D15" s="131"/>
      <c r="E15" s="131"/>
      <c r="F15" s="131"/>
      <c r="G15" s="131"/>
      <c r="H15" s="131"/>
      <c r="I15" s="131"/>
      <c r="J15" s="131"/>
      <c r="K15" s="131"/>
      <c r="L15" s="43"/>
      <c r="M15" s="43"/>
      <c r="N15" s="43"/>
      <c r="O15" s="43"/>
    </row>
    <row r="16" spans="2:15">
      <c r="B16" s="4"/>
      <c r="C16" s="131"/>
      <c r="D16" s="131"/>
      <c r="E16" s="131"/>
      <c r="F16" s="131"/>
      <c r="G16" s="131"/>
      <c r="H16" s="131"/>
      <c r="I16" s="131"/>
      <c r="J16" s="131"/>
      <c r="K16" s="131"/>
      <c r="L16" s="43"/>
      <c r="M16" s="43"/>
      <c r="N16" s="43"/>
      <c r="O16" s="43"/>
    </row>
    <row r="17" spans="2:15">
      <c r="B17" s="4"/>
      <c r="C17" s="131"/>
      <c r="D17" s="131"/>
      <c r="E17" s="131"/>
      <c r="F17" s="131"/>
      <c r="G17" s="131"/>
      <c r="H17" s="131"/>
      <c r="I17" s="131"/>
      <c r="J17" s="131"/>
      <c r="K17" s="131"/>
      <c r="L17" s="43"/>
      <c r="M17" s="43"/>
      <c r="N17" s="43"/>
      <c r="O17" s="43"/>
    </row>
    <row r="18" spans="2:15">
      <c r="B18" s="4"/>
      <c r="C18" s="131"/>
      <c r="D18" s="131"/>
      <c r="E18" s="131"/>
      <c r="F18" s="131"/>
      <c r="G18" s="131"/>
      <c r="H18" s="131"/>
      <c r="I18" s="131"/>
      <c r="J18" s="131"/>
      <c r="K18" s="131"/>
      <c r="L18" s="43"/>
      <c r="M18" s="43"/>
      <c r="N18" s="43"/>
      <c r="O18" s="43"/>
    </row>
    <row r="19" spans="2:15">
      <c r="B19" s="4"/>
      <c r="C19" s="131"/>
      <c r="D19" s="131"/>
      <c r="E19" s="131"/>
      <c r="F19" s="131"/>
      <c r="G19" s="131"/>
      <c r="H19" s="131"/>
      <c r="I19" s="131"/>
      <c r="J19" s="131"/>
      <c r="K19" s="131"/>
      <c r="L19" s="43"/>
      <c r="M19" s="43"/>
      <c r="N19" s="43"/>
      <c r="O19" s="43"/>
    </row>
    <row r="20" spans="2:15">
      <c r="B20" s="4"/>
      <c r="C20" s="131"/>
      <c r="D20" s="131"/>
      <c r="E20" s="131"/>
      <c r="F20" s="131"/>
      <c r="G20" s="131"/>
      <c r="H20" s="131"/>
      <c r="I20" s="131"/>
      <c r="J20" s="131"/>
      <c r="K20" s="131"/>
      <c r="L20" s="43"/>
      <c r="M20" s="43"/>
      <c r="N20" s="43"/>
      <c r="O20" s="43"/>
    </row>
    <row r="21" spans="2:15">
      <c r="B21" s="4"/>
      <c r="C21" s="131"/>
      <c r="D21" s="131"/>
      <c r="E21" s="131"/>
      <c r="F21" s="131"/>
      <c r="G21" s="131"/>
      <c r="H21" s="131"/>
      <c r="I21" s="131"/>
      <c r="J21" s="131"/>
      <c r="K21" s="131"/>
      <c r="L21" s="43"/>
      <c r="M21" s="43"/>
      <c r="N21" s="43"/>
      <c r="O21" s="43"/>
    </row>
    <row r="22" spans="2:15">
      <c r="B22" s="4"/>
      <c r="C22" s="131"/>
      <c r="D22" s="131"/>
      <c r="E22" s="131"/>
      <c r="F22" s="131"/>
      <c r="G22" s="131"/>
      <c r="H22" s="131"/>
      <c r="I22" s="131"/>
      <c r="J22" s="131"/>
      <c r="K22" s="131"/>
      <c r="L22" s="43"/>
      <c r="M22" s="43"/>
      <c r="N22" s="43"/>
      <c r="O22" s="43"/>
    </row>
    <row r="23" spans="2:15">
      <c r="B23" s="4"/>
      <c r="C23" s="131"/>
      <c r="D23" s="131"/>
      <c r="E23" s="131"/>
      <c r="F23" s="131"/>
      <c r="G23" s="131"/>
      <c r="H23" s="131"/>
      <c r="I23" s="131"/>
      <c r="J23" s="131"/>
      <c r="K23" s="131"/>
      <c r="L23" s="43"/>
      <c r="M23" s="43"/>
      <c r="N23" s="43"/>
      <c r="O23" s="43"/>
    </row>
    <row r="24" spans="2:15">
      <c r="B24" s="4"/>
      <c r="C24" s="131"/>
      <c r="D24" s="131"/>
      <c r="E24" s="131"/>
      <c r="F24" s="131"/>
      <c r="G24" s="131"/>
      <c r="H24" s="131"/>
      <c r="I24" s="131"/>
      <c r="J24" s="131"/>
      <c r="K24" s="131"/>
      <c r="L24" s="43"/>
      <c r="M24" s="43"/>
      <c r="N24" s="43"/>
      <c r="O24" s="43"/>
    </row>
    <row r="25" spans="2:15">
      <c r="B25" s="4"/>
      <c r="C25" s="43"/>
      <c r="D25" s="43"/>
      <c r="E25" s="43"/>
      <c r="F25" s="43"/>
      <c r="G25" s="43"/>
      <c r="H25" s="43"/>
      <c r="I25" s="43"/>
      <c r="J25" s="43"/>
      <c r="K25" s="43"/>
      <c r="L25" s="43"/>
      <c r="M25" s="43"/>
      <c r="N25" s="43"/>
      <c r="O25" s="43"/>
    </row>
    <row r="26" spans="2:15">
      <c r="B26" s="4"/>
      <c r="C26" s="44" t="s">
        <v>3</v>
      </c>
      <c r="D26" s="43"/>
      <c r="E26" s="43"/>
      <c r="F26" s="43"/>
      <c r="G26" s="43"/>
      <c r="H26" s="43"/>
      <c r="I26" s="43"/>
      <c r="J26" s="43"/>
      <c r="K26" s="43"/>
      <c r="L26" s="43"/>
      <c r="M26" s="43"/>
      <c r="N26" s="43"/>
      <c r="O26" s="43"/>
    </row>
    <row r="27" spans="2:15" ht="9.75" customHeight="1">
      <c r="B27" s="4"/>
      <c r="C27" s="44"/>
      <c r="D27" s="43"/>
      <c r="E27" s="43"/>
      <c r="F27" s="43"/>
      <c r="G27" s="43"/>
      <c r="H27" s="43"/>
      <c r="I27" s="43"/>
      <c r="J27" s="43"/>
      <c r="K27" s="43"/>
      <c r="L27" s="43"/>
      <c r="M27" s="43"/>
      <c r="N27" s="43"/>
      <c r="O27" s="43"/>
    </row>
    <row r="28" spans="2:15">
      <c r="B28" s="4"/>
      <c r="C28" s="244" t="s">
        <v>4</v>
      </c>
      <c r="D28" s="244"/>
      <c r="E28" s="244"/>
      <c r="F28" s="244"/>
      <c r="G28" s="244"/>
      <c r="H28" s="244"/>
      <c r="I28" s="244"/>
      <c r="J28" s="244"/>
      <c r="K28" s="244"/>
      <c r="L28" s="43"/>
      <c r="M28" s="43"/>
      <c r="N28" s="43"/>
      <c r="O28" s="43"/>
    </row>
    <row r="29" spans="2:15" ht="15" customHeight="1">
      <c r="B29" s="4"/>
      <c r="C29" s="128" t="s">
        <v>5</v>
      </c>
      <c r="D29" s="128"/>
      <c r="E29" s="128"/>
      <c r="F29" s="128"/>
      <c r="G29" s="128"/>
      <c r="H29" s="128"/>
      <c r="I29" s="128"/>
      <c r="J29" s="128"/>
      <c r="K29" s="128"/>
      <c r="L29" s="43"/>
      <c r="M29" s="43"/>
      <c r="N29" s="43"/>
      <c r="O29" s="43"/>
    </row>
    <row r="30" spans="2:15" ht="15" customHeight="1">
      <c r="B30" s="4"/>
      <c r="C30" s="128"/>
      <c r="D30" s="128"/>
      <c r="E30" s="128"/>
      <c r="F30" s="128"/>
      <c r="G30" s="128"/>
      <c r="H30" s="128"/>
      <c r="I30" s="128"/>
      <c r="J30" s="128"/>
      <c r="K30" s="128"/>
      <c r="L30" s="43"/>
      <c r="M30" s="43"/>
      <c r="N30" s="43"/>
      <c r="O30" s="43"/>
    </row>
    <row r="31" spans="2:15">
      <c r="B31" s="4"/>
      <c r="C31" s="128"/>
      <c r="D31" s="128"/>
      <c r="E31" s="128"/>
      <c r="F31" s="128"/>
      <c r="G31" s="128"/>
      <c r="H31" s="128"/>
      <c r="I31" s="128"/>
      <c r="J31" s="128"/>
      <c r="K31" s="128"/>
      <c r="L31" s="43"/>
      <c r="M31" s="43"/>
      <c r="N31" s="43"/>
      <c r="O31" s="43"/>
    </row>
    <row r="32" spans="2:15" ht="7.15" customHeight="1">
      <c r="B32" s="4"/>
      <c r="C32" s="48"/>
      <c r="D32" s="48"/>
      <c r="E32" s="48"/>
      <c r="F32" s="48"/>
      <c r="G32" s="48"/>
      <c r="H32" s="48"/>
      <c r="I32" s="48"/>
      <c r="J32" s="48"/>
      <c r="K32" s="48"/>
      <c r="L32" s="43"/>
      <c r="M32" s="43"/>
      <c r="N32" s="43"/>
      <c r="O32" s="43"/>
    </row>
    <row r="33" spans="2:15" ht="20.25" customHeight="1">
      <c r="B33" s="4"/>
      <c r="C33" s="244" t="s">
        <v>6</v>
      </c>
      <c r="D33" s="244"/>
      <c r="E33" s="244"/>
      <c r="F33" s="244"/>
      <c r="G33" s="244"/>
      <c r="H33" s="244"/>
      <c r="I33" s="244"/>
      <c r="J33" s="244"/>
      <c r="K33" s="244"/>
      <c r="L33" s="43"/>
      <c r="M33" s="43"/>
      <c r="N33" s="43"/>
      <c r="O33" s="43"/>
    </row>
    <row r="34" spans="2:15">
      <c r="B34" s="4"/>
      <c r="C34" s="128" t="s">
        <v>7</v>
      </c>
      <c r="D34" s="128"/>
      <c r="E34" s="128"/>
      <c r="F34" s="128"/>
      <c r="G34" s="128"/>
      <c r="H34" s="128"/>
      <c r="I34" s="128"/>
      <c r="J34" s="128"/>
      <c r="K34" s="48"/>
      <c r="L34" s="43"/>
      <c r="M34" s="43"/>
      <c r="N34" s="43"/>
      <c r="O34" s="43"/>
    </row>
    <row r="35" spans="2:15">
      <c r="B35" s="4"/>
      <c r="C35" s="128"/>
      <c r="D35" s="128"/>
      <c r="E35" s="128"/>
      <c r="F35" s="128"/>
      <c r="G35" s="128"/>
      <c r="H35" s="128"/>
      <c r="I35" s="128"/>
      <c r="J35" s="128"/>
      <c r="K35" s="48"/>
      <c r="L35" s="43"/>
      <c r="M35" s="43"/>
      <c r="N35" s="43"/>
      <c r="O35" s="43"/>
    </row>
    <row r="36" spans="2:15">
      <c r="B36" s="4"/>
      <c r="C36" s="48"/>
      <c r="D36" s="48"/>
      <c r="E36" s="48"/>
      <c r="F36" s="48"/>
      <c r="G36" s="48"/>
      <c r="H36" s="48"/>
      <c r="I36" s="48"/>
      <c r="J36" s="48"/>
      <c r="K36" s="48"/>
      <c r="L36" s="43"/>
      <c r="M36" s="43"/>
      <c r="N36" s="43"/>
      <c r="O36" s="43"/>
    </row>
    <row r="37" spans="2:15" s="3" customFormat="1">
      <c r="B37" s="5"/>
      <c r="C37" s="244" t="s">
        <v>8</v>
      </c>
      <c r="D37" s="244"/>
      <c r="E37" s="244"/>
      <c r="F37" s="244"/>
      <c r="G37" s="244"/>
      <c r="H37" s="244"/>
      <c r="I37" s="244"/>
      <c r="J37" s="244"/>
      <c r="K37" s="244"/>
      <c r="L37" s="45"/>
      <c r="M37" s="45"/>
      <c r="N37" s="45"/>
      <c r="O37" s="45"/>
    </row>
    <row r="38" spans="2:15" ht="15" customHeight="1">
      <c r="B38" s="4"/>
      <c r="C38" s="128" t="s">
        <v>9</v>
      </c>
      <c r="D38" s="128"/>
      <c r="E38" s="128"/>
      <c r="F38" s="128"/>
      <c r="G38" s="128"/>
      <c r="H38" s="128"/>
      <c r="I38" s="128"/>
      <c r="J38" s="128"/>
      <c r="K38" s="129" t="s">
        <v>10</v>
      </c>
      <c r="L38" s="43"/>
      <c r="M38" s="43"/>
      <c r="N38" s="43"/>
      <c r="O38" s="43"/>
    </row>
    <row r="39" spans="2:15" ht="15" customHeight="1">
      <c r="B39" s="4"/>
      <c r="C39" s="128"/>
      <c r="D39" s="128"/>
      <c r="E39" s="128"/>
      <c r="F39" s="128"/>
      <c r="G39" s="128"/>
      <c r="H39" s="128"/>
      <c r="I39" s="128"/>
      <c r="J39" s="128"/>
      <c r="K39" s="129"/>
      <c r="L39" s="43"/>
      <c r="M39" s="43"/>
      <c r="N39" s="43"/>
      <c r="O39" s="43"/>
    </row>
    <row r="40" spans="2:15">
      <c r="B40" s="4"/>
      <c r="C40" s="128"/>
      <c r="D40" s="128"/>
      <c r="E40" s="128"/>
      <c r="F40" s="128"/>
      <c r="G40" s="128"/>
      <c r="H40" s="128"/>
      <c r="I40" s="128"/>
      <c r="J40" s="128"/>
      <c r="K40" s="48"/>
      <c r="L40" s="43"/>
      <c r="M40" s="43"/>
      <c r="N40" s="43"/>
      <c r="O40" s="43"/>
    </row>
    <row r="41" spans="2:15">
      <c r="B41" s="4"/>
      <c r="C41" s="49"/>
      <c r="D41" s="49"/>
      <c r="E41" s="49"/>
      <c r="F41" s="49"/>
      <c r="G41" s="49"/>
      <c r="H41" s="49"/>
      <c r="I41" s="49"/>
      <c r="J41" s="49"/>
      <c r="K41" s="48"/>
      <c r="L41" s="43"/>
      <c r="M41" s="43"/>
      <c r="N41" s="43"/>
      <c r="O41" s="43"/>
    </row>
    <row r="42" spans="2:15">
      <c r="B42" s="4"/>
      <c r="C42" s="244" t="s">
        <v>11</v>
      </c>
      <c r="D42" s="244"/>
      <c r="E42" s="244"/>
      <c r="F42" s="244"/>
      <c r="G42" s="244"/>
      <c r="H42" s="244"/>
      <c r="I42" s="244"/>
      <c r="J42" s="244"/>
      <c r="K42" s="244"/>
      <c r="L42" s="43"/>
      <c r="M42" s="43"/>
      <c r="N42" s="43"/>
      <c r="O42" s="43"/>
    </row>
    <row r="43" spans="2:15" ht="14.45" customHeight="1">
      <c r="B43" s="4"/>
      <c r="C43" s="128" t="s">
        <v>12</v>
      </c>
      <c r="D43" s="128"/>
      <c r="E43" s="128"/>
      <c r="F43" s="128"/>
      <c r="G43" s="128"/>
      <c r="H43" s="128"/>
      <c r="I43" s="128"/>
      <c r="J43" s="128"/>
      <c r="K43" s="48"/>
      <c r="L43" s="43"/>
      <c r="M43" s="43"/>
      <c r="N43" s="43"/>
      <c r="O43" s="43"/>
    </row>
    <row r="44" spans="2:15" ht="14.45" customHeight="1">
      <c r="B44" s="4"/>
      <c r="C44" s="128"/>
      <c r="D44" s="128"/>
      <c r="E44" s="128"/>
      <c r="F44" s="128"/>
      <c r="G44" s="128"/>
      <c r="H44" s="128"/>
      <c r="I44" s="128"/>
      <c r="J44" s="128"/>
      <c r="K44" s="48"/>
      <c r="L44" s="43"/>
      <c r="M44" s="43"/>
      <c r="N44" s="43"/>
      <c r="O44" s="43"/>
    </row>
    <row r="45" spans="2:15">
      <c r="B45" s="4"/>
      <c r="C45" s="128"/>
      <c r="D45" s="128"/>
      <c r="E45" s="128"/>
      <c r="F45" s="128"/>
      <c r="G45" s="128"/>
      <c r="H45" s="128"/>
      <c r="I45" s="128"/>
      <c r="J45" s="128"/>
      <c r="K45" s="48"/>
      <c r="L45" s="43"/>
      <c r="M45" s="43"/>
      <c r="N45" s="43"/>
      <c r="O45" s="43"/>
    </row>
    <row r="46" spans="2:15" ht="14.45" customHeight="1">
      <c r="B46" s="4"/>
      <c r="C46" s="50"/>
      <c r="D46" s="50"/>
      <c r="E46" s="50"/>
      <c r="F46" s="50"/>
      <c r="G46" s="50"/>
      <c r="H46" s="50"/>
      <c r="I46" s="50"/>
      <c r="J46" s="48"/>
      <c r="K46" s="48"/>
      <c r="L46" s="43"/>
      <c r="M46" s="43"/>
      <c r="N46" s="43"/>
      <c r="O46" s="43"/>
    </row>
    <row r="47" spans="2:15">
      <c r="B47" s="4"/>
      <c r="C47" s="47"/>
      <c r="D47" s="47"/>
      <c r="E47" s="47"/>
      <c r="F47" s="47"/>
      <c r="G47" s="47"/>
      <c r="H47" s="47"/>
      <c r="I47" s="47"/>
      <c r="J47" s="43"/>
      <c r="K47" s="43"/>
      <c r="L47" s="43"/>
      <c r="M47" s="43"/>
      <c r="N47" s="43"/>
      <c r="O47" s="43"/>
    </row>
    <row r="48" spans="2:15">
      <c r="B48" s="4"/>
      <c r="C48" s="47"/>
      <c r="D48" s="47"/>
      <c r="E48" s="47"/>
      <c r="F48" s="47"/>
      <c r="G48" s="47"/>
      <c r="H48" s="47"/>
      <c r="I48" s="47"/>
      <c r="J48" s="43"/>
      <c r="K48" s="43"/>
      <c r="L48" s="43"/>
      <c r="M48" s="43"/>
      <c r="N48" s="43"/>
      <c r="O48" s="43"/>
    </row>
    <row r="49" spans="2:15" ht="14.45" customHeight="1">
      <c r="B49" s="4"/>
      <c r="C49" s="127"/>
      <c r="D49" s="127"/>
      <c r="E49" s="127"/>
      <c r="F49" s="127"/>
      <c r="G49" s="127"/>
      <c r="H49" s="127"/>
      <c r="I49" s="127"/>
      <c r="J49" s="43"/>
      <c r="K49" s="43"/>
      <c r="L49" s="43"/>
      <c r="M49" s="43"/>
      <c r="N49" s="43"/>
      <c r="O49" s="43"/>
    </row>
    <row r="50" spans="2:15">
      <c r="B50" s="4"/>
      <c r="C50" s="127"/>
      <c r="D50" s="127"/>
      <c r="E50" s="127"/>
      <c r="F50" s="127"/>
      <c r="G50" s="127"/>
      <c r="H50" s="127"/>
      <c r="I50" s="127"/>
      <c r="J50" s="43"/>
      <c r="K50" s="43"/>
      <c r="L50" s="43"/>
      <c r="M50" s="43"/>
      <c r="N50" s="43"/>
      <c r="O50" s="43"/>
    </row>
    <row r="51" spans="2:15">
      <c r="B51" s="4"/>
      <c r="C51" s="4"/>
      <c r="D51" s="4"/>
      <c r="E51" s="4"/>
      <c r="F51" s="4"/>
      <c r="G51" s="4"/>
      <c r="H51" s="4"/>
      <c r="I51" s="4"/>
      <c r="J51" s="4"/>
      <c r="K51" s="4"/>
      <c r="L51" s="4"/>
      <c r="M51" s="4"/>
      <c r="N51" s="4"/>
      <c r="O51" s="4"/>
    </row>
    <row r="52" spans="2:15">
      <c r="B52" s="4"/>
      <c r="C52" s="4"/>
      <c r="D52" s="4"/>
      <c r="E52" s="4"/>
      <c r="F52" s="4"/>
      <c r="G52" s="4"/>
      <c r="H52" s="4"/>
      <c r="I52" s="4"/>
      <c r="J52" s="4"/>
      <c r="K52" s="4"/>
      <c r="L52" s="4"/>
      <c r="M52" s="4"/>
      <c r="N52" s="4"/>
      <c r="O52" s="4"/>
    </row>
  </sheetData>
  <sheetProtection algorithmName="SHA-512" hashValue="hye+P7Mr24Jx0sZZfZp777m1syyVtWh8M4z7cK1GSqtZ7w3nHYTKDUVT/d2b1x0+IVJ/4f2u3m9n8Fnw28nWSA==" saltValue="RnQE9p3vj0J+pn7dXwO6mg==" spinCount="100000" sheet="1" objects="1" scenarios="1"/>
  <mergeCells count="13">
    <mergeCell ref="C2:O2"/>
    <mergeCell ref="C5:K24"/>
    <mergeCell ref="C28:K28"/>
    <mergeCell ref="C33:K33"/>
    <mergeCell ref="C37:K37"/>
    <mergeCell ref="C42:K42"/>
    <mergeCell ref="C49:I50"/>
    <mergeCell ref="C43:J45"/>
    <mergeCell ref="C29:J31"/>
    <mergeCell ref="K29:K31"/>
    <mergeCell ref="C34:J35"/>
    <mergeCell ref="K38:K39"/>
    <mergeCell ref="C38:J40"/>
  </mergeCells>
  <dataValidations disablePrompts="1" count="1">
    <dataValidation type="list" allowBlank="1" showInputMessage="1" showErrorMessage="1" sqref="K43" xr:uid="{00000000-0002-0000-0000-000000000000}">
      <formula1>Example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G57"/>
  <sheetViews>
    <sheetView tabSelected="1" zoomScaleNormal="100" workbookViewId="0" xr3:uid="{958C4451-9541-5A59-BF78-D2F731DF1C81}">
      <pane ySplit="4" topLeftCell="A45" activePane="bottomLeft" state="frozen"/>
      <selection pane="bottomLeft" sqref="A1:F50"/>
    </sheetView>
  </sheetViews>
  <sheetFormatPr defaultColWidth="9.140625" defaultRowHeight="30" customHeight="1"/>
  <cols>
    <col min="1" max="1" width="3.42578125" style="30" customWidth="1"/>
    <col min="2" max="2" width="44.7109375" style="30" customWidth="1"/>
    <col min="3" max="3" width="52.85546875" style="30" customWidth="1"/>
    <col min="4" max="4" width="22.28515625" style="31" customWidth="1"/>
    <col min="5" max="5" width="11.7109375" style="30" customWidth="1"/>
    <col min="6" max="6" width="21.5703125" style="30" customWidth="1"/>
    <col min="7" max="7" width="35" style="30" bestFit="1" customWidth="1"/>
    <col min="8" max="16384" width="9.140625" style="30"/>
  </cols>
  <sheetData>
    <row r="1" spans="1:6" ht="19.5" customHeight="1">
      <c r="A1" s="148" t="s">
        <v>13</v>
      </c>
      <c r="B1" s="148"/>
      <c r="C1" s="148"/>
      <c r="D1" s="148"/>
      <c r="E1" s="148"/>
      <c r="F1" s="148"/>
    </row>
    <row r="2" spans="1:6" ht="19.5" customHeight="1">
      <c r="A2" s="149" t="s">
        <v>14</v>
      </c>
      <c r="B2" s="149"/>
      <c r="C2" s="149"/>
      <c r="D2" s="149"/>
      <c r="E2" s="149"/>
      <c r="F2" s="149"/>
    </row>
    <row r="3" spans="1:6" ht="19.5" customHeight="1" thickBot="1">
      <c r="A3" s="149"/>
      <c r="B3" s="149"/>
      <c r="C3" s="149"/>
      <c r="D3" s="149"/>
      <c r="E3" s="149"/>
      <c r="F3" s="149"/>
    </row>
    <row r="4" spans="1:6" ht="19.5" customHeight="1" thickBot="1">
      <c r="A4" s="153" t="s">
        <v>15</v>
      </c>
      <c r="B4" s="154"/>
      <c r="C4" s="120" t="s">
        <v>16</v>
      </c>
      <c r="D4" s="150" t="s">
        <v>17</v>
      </c>
      <c r="E4" s="151"/>
      <c r="F4" s="152"/>
    </row>
    <row r="5" spans="1:6" ht="22.5" customHeight="1">
      <c r="A5" s="155"/>
      <c r="B5" s="155"/>
      <c r="C5" s="155"/>
      <c r="D5" s="155"/>
      <c r="E5" s="155"/>
      <c r="F5" s="155"/>
    </row>
    <row r="6" spans="1:6" ht="34.5" customHeight="1">
      <c r="A6" s="156" t="s">
        <v>18</v>
      </c>
      <c r="B6" s="156"/>
      <c r="C6" s="156"/>
      <c r="D6" s="156"/>
      <c r="E6" s="156"/>
      <c r="F6" s="156"/>
    </row>
    <row r="7" spans="1:6" ht="22.5" customHeight="1">
      <c r="A7" s="155"/>
      <c r="B7" s="155"/>
      <c r="C7" s="155"/>
      <c r="D7" s="155"/>
      <c r="E7" s="155"/>
      <c r="F7" s="155"/>
    </row>
    <row r="8" spans="1:6" ht="15.75" customHeight="1">
      <c r="A8" s="145" t="s">
        <v>19</v>
      </c>
      <c r="B8" s="145"/>
      <c r="C8" s="145"/>
      <c r="D8" s="145"/>
      <c r="E8" s="145"/>
      <c r="F8" s="145"/>
    </row>
    <row r="9" spans="1:6" ht="30" customHeight="1" thickBot="1">
      <c r="A9" s="147" t="s">
        <v>20</v>
      </c>
      <c r="B9" s="147"/>
      <c r="C9" s="147"/>
      <c r="D9" s="147"/>
      <c r="E9" s="132"/>
      <c r="F9" s="133"/>
    </row>
    <row r="10" spans="1:6" ht="15.95" customHeight="1">
      <c r="A10" s="51">
        <v>1</v>
      </c>
      <c r="B10" s="158" t="s">
        <v>21</v>
      </c>
      <c r="C10" s="158"/>
      <c r="D10" s="111"/>
      <c r="E10" s="108"/>
      <c r="F10" s="134" t="s">
        <v>22</v>
      </c>
    </row>
    <row r="11" spans="1:6" ht="15.95" customHeight="1">
      <c r="A11" s="52">
        <v>2</v>
      </c>
      <c r="B11" s="157" t="s">
        <v>23</v>
      </c>
      <c r="C11" s="157"/>
      <c r="D11" s="112"/>
      <c r="E11" s="121" t="s">
        <v>24</v>
      </c>
      <c r="F11" s="135"/>
    </row>
    <row r="12" spans="1:6" ht="15.95" customHeight="1">
      <c r="A12" s="52">
        <v>3</v>
      </c>
      <c r="B12" s="157" t="s">
        <v>25</v>
      </c>
      <c r="C12" s="157"/>
      <c r="D12" s="112"/>
      <c r="E12" s="121" t="s">
        <v>26</v>
      </c>
      <c r="F12" s="135"/>
    </row>
    <row r="13" spans="1:6" ht="15.95" customHeight="1">
      <c r="A13" s="52">
        <v>4</v>
      </c>
      <c r="B13" s="157" t="s">
        <v>27</v>
      </c>
      <c r="C13" s="157"/>
      <c r="D13" s="112"/>
      <c r="E13" s="121" t="s">
        <v>28</v>
      </c>
      <c r="F13" s="135"/>
    </row>
    <row r="14" spans="1:6" ht="15.95" customHeight="1" thickBot="1">
      <c r="A14" s="53">
        <v>5</v>
      </c>
      <c r="B14" s="146" t="s">
        <v>29</v>
      </c>
      <c r="C14" s="146"/>
      <c r="D14" s="113"/>
      <c r="E14" s="109"/>
      <c r="F14" s="136"/>
    </row>
    <row r="15" spans="1:6" ht="15.95" customHeight="1">
      <c r="A15" s="38"/>
      <c r="B15" s="38"/>
      <c r="C15" s="38"/>
      <c r="D15" s="38"/>
      <c r="E15" s="38"/>
    </row>
    <row r="16" spans="1:6" ht="15.95" customHeight="1">
      <c r="A16" s="145" t="s">
        <v>30</v>
      </c>
      <c r="B16" s="145"/>
      <c r="C16" s="145"/>
      <c r="D16" s="145"/>
      <c r="E16" s="145"/>
      <c r="F16" s="145"/>
    </row>
    <row r="17" spans="1:7" ht="30" customHeight="1" thickBot="1">
      <c r="A17" s="147" t="s">
        <v>31</v>
      </c>
      <c r="B17" s="147"/>
      <c r="C17" s="147"/>
      <c r="D17" s="147"/>
      <c r="E17" s="132"/>
      <c r="F17" s="133"/>
    </row>
    <row r="18" spans="1:7" ht="15.95" customHeight="1">
      <c r="A18" s="39">
        <v>1</v>
      </c>
      <c r="B18" s="143" t="s">
        <v>32</v>
      </c>
      <c r="C18" s="144"/>
      <c r="D18" s="144"/>
      <c r="E18" s="108"/>
      <c r="F18" s="134" t="s">
        <v>33</v>
      </c>
    </row>
    <row r="19" spans="1:7" ht="15.95" customHeight="1">
      <c r="A19" s="35"/>
      <c r="B19" s="139" t="s">
        <v>34</v>
      </c>
      <c r="C19" s="140"/>
      <c r="D19" s="105"/>
      <c r="E19" s="121"/>
      <c r="F19" s="135"/>
    </row>
    <row r="20" spans="1:7" ht="15.95" customHeight="1">
      <c r="A20" s="35"/>
      <c r="B20" s="139" t="s">
        <v>35</v>
      </c>
      <c r="C20" s="140"/>
      <c r="D20" s="105"/>
      <c r="E20" s="121"/>
      <c r="F20" s="135"/>
    </row>
    <row r="21" spans="1:7" ht="15.95" customHeight="1">
      <c r="A21" s="35"/>
      <c r="B21" s="139" t="s">
        <v>36</v>
      </c>
      <c r="C21" s="140"/>
      <c r="D21" s="105"/>
      <c r="E21" s="121"/>
      <c r="F21" s="135"/>
      <c r="G21" s="32"/>
    </row>
    <row r="22" spans="1:7" ht="15.95" customHeight="1">
      <c r="A22" s="35"/>
      <c r="B22" s="139" t="s">
        <v>37</v>
      </c>
      <c r="C22" s="140"/>
      <c r="D22" s="105"/>
      <c r="E22" s="121"/>
      <c r="F22" s="135"/>
    </row>
    <row r="23" spans="1:7" ht="15.95" customHeight="1">
      <c r="A23" s="35"/>
      <c r="B23" s="139" t="s">
        <v>38</v>
      </c>
      <c r="C23" s="140"/>
      <c r="D23" s="105"/>
      <c r="E23" s="121"/>
      <c r="F23" s="135"/>
    </row>
    <row r="24" spans="1:7" ht="15.95" customHeight="1">
      <c r="A24" s="40">
        <v>2</v>
      </c>
      <c r="B24" s="141" t="s">
        <v>39</v>
      </c>
      <c r="C24" s="142"/>
      <c r="D24" s="142"/>
      <c r="E24" s="121"/>
      <c r="F24" s="135"/>
    </row>
    <row r="25" spans="1:7" ht="15.95" customHeight="1">
      <c r="A25" s="35"/>
      <c r="B25" s="139" t="s">
        <v>40</v>
      </c>
      <c r="C25" s="140"/>
      <c r="D25" s="105"/>
      <c r="E25" s="121"/>
      <c r="F25" s="135"/>
    </row>
    <row r="26" spans="1:7" ht="15.95" customHeight="1">
      <c r="A26" s="35"/>
      <c r="B26" s="139" t="s">
        <v>41</v>
      </c>
      <c r="C26" s="140"/>
      <c r="D26" s="105"/>
      <c r="E26" s="121" t="s">
        <v>24</v>
      </c>
      <c r="F26" s="135"/>
    </row>
    <row r="27" spans="1:7" ht="15.95" customHeight="1">
      <c r="A27" s="35"/>
      <c r="B27" s="139" t="s">
        <v>42</v>
      </c>
      <c r="C27" s="140"/>
      <c r="D27" s="105"/>
      <c r="E27" s="121" t="s">
        <v>26</v>
      </c>
      <c r="F27" s="135"/>
    </row>
    <row r="28" spans="1:7" ht="15.95" customHeight="1">
      <c r="A28" s="35"/>
      <c r="B28" s="139" t="s">
        <v>43</v>
      </c>
      <c r="C28" s="140"/>
      <c r="D28" s="105"/>
      <c r="E28" s="121" t="s">
        <v>28</v>
      </c>
      <c r="F28" s="135"/>
    </row>
    <row r="29" spans="1:7" ht="15.95" customHeight="1">
      <c r="A29" s="35"/>
      <c r="B29" s="139" t="s">
        <v>44</v>
      </c>
      <c r="C29" s="140"/>
      <c r="D29" s="105"/>
      <c r="E29" s="121"/>
      <c r="F29" s="135"/>
    </row>
    <row r="30" spans="1:7" ht="15.95" customHeight="1">
      <c r="A30" s="40">
        <v>3</v>
      </c>
      <c r="B30" s="141" t="s">
        <v>45</v>
      </c>
      <c r="C30" s="142"/>
      <c r="D30" s="142"/>
      <c r="E30" s="121"/>
      <c r="F30" s="135"/>
    </row>
    <row r="31" spans="1:7" ht="15.95" customHeight="1">
      <c r="A31" s="35"/>
      <c r="B31" s="139" t="s">
        <v>46</v>
      </c>
      <c r="C31" s="140"/>
      <c r="D31" s="105"/>
      <c r="E31" s="121"/>
      <c r="F31" s="135"/>
    </row>
    <row r="32" spans="1:7" ht="15.95" customHeight="1">
      <c r="A32" s="35"/>
      <c r="B32" s="139" t="s">
        <v>47</v>
      </c>
      <c r="C32" s="140"/>
      <c r="D32" s="105"/>
      <c r="E32" s="121"/>
      <c r="F32" s="135"/>
    </row>
    <row r="33" spans="1:6" ht="15.95" customHeight="1">
      <c r="A33" s="35"/>
      <c r="B33" s="139" t="s">
        <v>48</v>
      </c>
      <c r="C33" s="140"/>
      <c r="D33" s="105"/>
      <c r="E33" s="121"/>
      <c r="F33" s="135"/>
    </row>
    <row r="34" spans="1:6" ht="15.95" customHeight="1">
      <c r="A34" s="35"/>
      <c r="B34" s="139" t="s">
        <v>49</v>
      </c>
      <c r="C34" s="140"/>
      <c r="D34" s="105"/>
      <c r="E34" s="121"/>
      <c r="F34" s="135"/>
    </row>
    <row r="35" spans="1:6" ht="15.95" customHeight="1" thickBot="1">
      <c r="A35" s="37"/>
      <c r="B35" s="137" t="s">
        <v>50</v>
      </c>
      <c r="C35" s="138"/>
      <c r="D35" s="106"/>
      <c r="E35" s="109"/>
      <c r="F35" s="136"/>
    </row>
    <row r="36" spans="1:6" ht="15.95" customHeight="1">
      <c r="A36" s="33"/>
      <c r="B36" s="33"/>
      <c r="C36" s="33"/>
      <c r="D36" s="107"/>
      <c r="E36" s="33"/>
    </row>
    <row r="37" spans="1:6" ht="16.5" customHeight="1">
      <c r="A37" s="145" t="s">
        <v>51</v>
      </c>
      <c r="B37" s="145"/>
      <c r="C37" s="145"/>
      <c r="D37" s="145"/>
      <c r="E37" s="145"/>
      <c r="F37" s="145"/>
    </row>
    <row r="38" spans="1:6" ht="27" customHeight="1" thickBot="1">
      <c r="A38" s="147" t="s">
        <v>52</v>
      </c>
      <c r="B38" s="147"/>
      <c r="C38" s="147"/>
      <c r="D38" s="147"/>
      <c r="E38" s="132"/>
      <c r="F38" s="133"/>
    </row>
    <row r="39" spans="1:6" ht="15.95" customHeight="1">
      <c r="A39" s="34">
        <v>1</v>
      </c>
      <c r="B39" s="159" t="s">
        <v>53</v>
      </c>
      <c r="C39" s="160"/>
      <c r="D39" s="160"/>
      <c r="E39" s="108"/>
      <c r="F39" s="134" t="s">
        <v>54</v>
      </c>
    </row>
    <row r="40" spans="1:6" ht="15.95" customHeight="1">
      <c r="A40" s="35"/>
      <c r="B40" s="139" t="s">
        <v>55</v>
      </c>
      <c r="C40" s="140"/>
      <c r="D40" s="110"/>
      <c r="E40" s="121"/>
      <c r="F40" s="135"/>
    </row>
    <row r="41" spans="1:6" ht="27.75" customHeight="1">
      <c r="A41" s="35"/>
      <c r="B41" s="139" t="s">
        <v>56</v>
      </c>
      <c r="C41" s="140"/>
      <c r="D41" s="110"/>
      <c r="E41" s="121"/>
      <c r="F41" s="135"/>
    </row>
    <row r="42" spans="1:6" ht="15.95" customHeight="1">
      <c r="A42" s="35"/>
      <c r="B42" s="139" t="s">
        <v>57</v>
      </c>
      <c r="C42" s="140"/>
      <c r="D42" s="110"/>
      <c r="E42" s="121"/>
      <c r="F42" s="135"/>
    </row>
    <row r="43" spans="1:6" ht="15.95" customHeight="1">
      <c r="A43" s="35"/>
      <c r="B43" s="139" t="s">
        <v>58</v>
      </c>
      <c r="C43" s="140"/>
      <c r="D43" s="110"/>
      <c r="E43" s="121" t="s">
        <v>24</v>
      </c>
      <c r="F43" s="135"/>
    </row>
    <row r="44" spans="1:6" ht="15.95" customHeight="1">
      <c r="A44" s="35"/>
      <c r="B44" s="139" t="s">
        <v>59</v>
      </c>
      <c r="C44" s="140"/>
      <c r="D44" s="110"/>
      <c r="E44" s="121" t="s">
        <v>26</v>
      </c>
      <c r="F44" s="135"/>
    </row>
    <row r="45" spans="1:6" ht="15.95" customHeight="1">
      <c r="A45" s="35"/>
      <c r="B45" s="139" t="s">
        <v>60</v>
      </c>
      <c r="C45" s="140"/>
      <c r="D45" s="110"/>
      <c r="E45" s="121" t="s">
        <v>28</v>
      </c>
      <c r="F45" s="135"/>
    </row>
    <row r="46" spans="1:6" ht="15.95" customHeight="1">
      <c r="A46" s="35"/>
      <c r="B46" s="139" t="s">
        <v>61</v>
      </c>
      <c r="C46" s="140"/>
      <c r="D46" s="110"/>
      <c r="E46" s="121"/>
      <c r="F46" s="135"/>
    </row>
    <row r="47" spans="1:6" ht="15.95" customHeight="1">
      <c r="A47" s="36">
        <v>2</v>
      </c>
      <c r="B47" s="161" t="s">
        <v>62</v>
      </c>
      <c r="C47" s="162"/>
      <c r="D47" s="162"/>
      <c r="E47" s="121"/>
      <c r="F47" s="135"/>
    </row>
    <row r="48" spans="1:6" ht="15.95" customHeight="1">
      <c r="A48" s="35"/>
      <c r="B48" s="139" t="s">
        <v>63</v>
      </c>
      <c r="C48" s="140"/>
      <c r="D48" s="110"/>
      <c r="E48" s="121"/>
      <c r="F48" s="135"/>
    </row>
    <row r="49" spans="1:7" ht="15.95" customHeight="1">
      <c r="A49" s="35"/>
      <c r="B49" s="139" t="s">
        <v>64</v>
      </c>
      <c r="C49" s="140"/>
      <c r="D49" s="110"/>
      <c r="E49" s="121"/>
      <c r="F49" s="135"/>
    </row>
    <row r="50" spans="1:7" ht="15.95" customHeight="1" thickBot="1">
      <c r="A50" s="37"/>
      <c r="B50" s="137" t="s">
        <v>65</v>
      </c>
      <c r="C50" s="138"/>
      <c r="D50" s="106"/>
      <c r="E50" s="109"/>
      <c r="F50" s="136"/>
    </row>
    <row r="51" spans="1:7" ht="30" customHeight="1">
      <c r="D51" s="71"/>
      <c r="E51" s="71"/>
      <c r="F51" s="71"/>
      <c r="G51" s="71"/>
    </row>
    <row r="52" spans="1:7" ht="30" customHeight="1">
      <c r="D52" s="71"/>
      <c r="E52" s="71"/>
      <c r="F52" s="71"/>
      <c r="G52" s="71"/>
    </row>
    <row r="53" spans="1:7" ht="30" customHeight="1">
      <c r="D53" s="71"/>
      <c r="E53" s="71"/>
      <c r="F53" s="71"/>
      <c r="G53" s="71"/>
    </row>
    <row r="54" spans="1:7" ht="30" customHeight="1">
      <c r="D54" s="71"/>
      <c r="E54" s="71"/>
      <c r="F54" s="71"/>
      <c r="G54" s="71"/>
    </row>
    <row r="55" spans="1:7" ht="30" customHeight="1">
      <c r="D55" s="71"/>
      <c r="E55" s="71"/>
      <c r="F55" s="71"/>
      <c r="G55" s="71"/>
    </row>
    <row r="56" spans="1:7" ht="30" customHeight="1">
      <c r="D56" s="71"/>
      <c r="E56" s="71"/>
      <c r="F56" s="71"/>
      <c r="G56" s="71"/>
    </row>
    <row r="57" spans="1:7" ht="30" customHeight="1">
      <c r="D57" s="71"/>
      <c r="E57" s="71"/>
      <c r="F57" s="71"/>
      <c r="G57" s="71"/>
    </row>
  </sheetData>
  <sheetProtection algorithmName="SHA-512" hashValue="joV54sE6WeiTwK3UC1/Y4bTrIbhWCGsKvXfQwBePtO33RwW5h/kbn2ZDcNteBE5gyqQl8aeS2u6HJaMDJ99+wQ==" saltValue="hZbaPZbD+YWlusuZ5ix6WQ==" spinCount="100000" sheet="1" objects="1" scenarios="1"/>
  <mergeCells count="54">
    <mergeCell ref="B46:C46"/>
    <mergeCell ref="B48:C48"/>
    <mergeCell ref="B49:C49"/>
    <mergeCell ref="B31:C31"/>
    <mergeCell ref="B32:C32"/>
    <mergeCell ref="B33:C33"/>
    <mergeCell ref="B34:C34"/>
    <mergeCell ref="B35:C35"/>
    <mergeCell ref="B42:C42"/>
    <mergeCell ref="B43:C43"/>
    <mergeCell ref="B44:C44"/>
    <mergeCell ref="B47:D47"/>
    <mergeCell ref="A7:F7"/>
    <mergeCell ref="A8:F8"/>
    <mergeCell ref="A6:F6"/>
    <mergeCell ref="B45:C45"/>
    <mergeCell ref="B25:C25"/>
    <mergeCell ref="B26:C26"/>
    <mergeCell ref="B27:C27"/>
    <mergeCell ref="B28:C28"/>
    <mergeCell ref="B29:C29"/>
    <mergeCell ref="E9:F9"/>
    <mergeCell ref="B12:C12"/>
    <mergeCell ref="B13:C13"/>
    <mergeCell ref="B10:C10"/>
    <mergeCell ref="A9:D9"/>
    <mergeCell ref="B11:C11"/>
    <mergeCell ref="B39:D39"/>
    <mergeCell ref="A1:F1"/>
    <mergeCell ref="A2:F3"/>
    <mergeCell ref="D4:F4"/>
    <mergeCell ref="A4:B4"/>
    <mergeCell ref="A5:F5"/>
    <mergeCell ref="F10:F14"/>
    <mergeCell ref="B14:C14"/>
    <mergeCell ref="E17:F17"/>
    <mergeCell ref="A17:D17"/>
    <mergeCell ref="A16:F16"/>
    <mergeCell ref="E38:F38"/>
    <mergeCell ref="F18:F35"/>
    <mergeCell ref="F39:F50"/>
    <mergeCell ref="B50:C50"/>
    <mergeCell ref="B40:C40"/>
    <mergeCell ref="B41:C41"/>
    <mergeCell ref="B24:D24"/>
    <mergeCell ref="B30:D30"/>
    <mergeCell ref="B21:C21"/>
    <mergeCell ref="B22:C22"/>
    <mergeCell ref="B23:C23"/>
    <mergeCell ref="B18:D18"/>
    <mergeCell ref="B19:C19"/>
    <mergeCell ref="B20:C20"/>
    <mergeCell ref="A37:F37"/>
    <mergeCell ref="A38:D38"/>
  </mergeCells>
  <hyperlinks>
    <hyperlink ref="A4:B4" location="'Initial Assessment'!A8" display="TECHNICAL CAPACITY" xr:uid="{00000000-0004-0000-0100-000000000000}"/>
    <hyperlink ref="C4" location="'Initial Assessment'!A16" display="EXISTING DATA AVAILABILITY" xr:uid="{00000000-0004-0000-0100-000001000000}"/>
    <hyperlink ref="D4:F4" location="'Initial Assessment'!A37" display="INSTITUTIONAL AND POLICY FRAMEWORK" xr:uid="{00000000-0004-0000-0100-000002000000}"/>
  </hyperlink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9" id="{3DC9BA45-A740-4AA0-B8A0-77DAB7186FB7}">
            <xm:f>('Assessment Scoring'!$J$7)=1</xm:f>
            <x14:dxf>
              <fill>
                <patternFill>
                  <bgColor rgb="FFFFC000"/>
                </patternFill>
              </fill>
            </x14:dxf>
          </x14:cfRule>
          <xm:sqref>E11</xm:sqref>
        </x14:conditionalFormatting>
        <x14:conditionalFormatting xmlns:xm="http://schemas.microsoft.com/office/excel/2006/main">
          <x14:cfRule type="expression" priority="8" id="{21E98295-E977-4804-AC9B-CAAD92A194E0}">
            <xm:f>('Assessment Scoring'!$J$7)=2</xm:f>
            <x14:dxf>
              <fill>
                <patternFill>
                  <bgColor rgb="FFFFC000"/>
                </patternFill>
              </fill>
            </x14:dxf>
          </x14:cfRule>
          <xm:sqref>E12</xm:sqref>
        </x14:conditionalFormatting>
        <x14:conditionalFormatting xmlns:xm="http://schemas.microsoft.com/office/excel/2006/main">
          <x14:cfRule type="expression" priority="7" id="{09C066E0-F401-44D2-86EC-16C6BADBE5EE}">
            <xm:f>('Assessment Scoring'!$J$7)=3</xm:f>
            <x14:dxf>
              <fill>
                <patternFill>
                  <bgColor rgb="FFFFC000"/>
                </patternFill>
              </fill>
            </x14:dxf>
          </x14:cfRule>
          <xm:sqref>E13</xm:sqref>
        </x14:conditionalFormatting>
        <x14:conditionalFormatting xmlns:xm="http://schemas.microsoft.com/office/excel/2006/main">
          <x14:cfRule type="expression" priority="6" id="{42C6BCB6-1FDA-42AE-B03A-D03B28D9396C}">
            <xm:f>('Assessment Scoring'!$J$8)=1</xm:f>
            <x14:dxf>
              <fill>
                <patternFill>
                  <bgColor rgb="FFFFC000"/>
                </patternFill>
              </fill>
            </x14:dxf>
          </x14:cfRule>
          <xm:sqref>E26</xm:sqref>
        </x14:conditionalFormatting>
        <x14:conditionalFormatting xmlns:xm="http://schemas.microsoft.com/office/excel/2006/main">
          <x14:cfRule type="expression" priority="5" id="{ACDB29B7-7322-4456-B7AB-2D9136B37ACB}">
            <xm:f>('Assessment Scoring'!$J$8)=2</xm:f>
            <x14:dxf>
              <fill>
                <patternFill>
                  <bgColor rgb="FFFFC000"/>
                </patternFill>
              </fill>
            </x14:dxf>
          </x14:cfRule>
          <xm:sqref>E27</xm:sqref>
        </x14:conditionalFormatting>
        <x14:conditionalFormatting xmlns:xm="http://schemas.microsoft.com/office/excel/2006/main">
          <x14:cfRule type="expression" priority="4" id="{8ED2E6CA-C054-491A-B605-A238C707C007}">
            <xm:f>('Assessment Scoring'!$J$8)=3</xm:f>
            <x14:dxf>
              <fill>
                <patternFill>
                  <bgColor rgb="FFFFC000"/>
                </patternFill>
              </fill>
            </x14:dxf>
          </x14:cfRule>
          <xm:sqref>E28</xm:sqref>
        </x14:conditionalFormatting>
        <x14:conditionalFormatting xmlns:xm="http://schemas.microsoft.com/office/excel/2006/main">
          <x14:cfRule type="expression" priority="3" id="{26E36332-BF75-481F-843A-DCE7A84F8BAC}">
            <xm:f>'Assessment Scoring'!$J$9=1</xm:f>
            <x14:dxf>
              <fill>
                <patternFill>
                  <bgColor rgb="FFFFC000"/>
                </patternFill>
              </fill>
            </x14:dxf>
          </x14:cfRule>
          <xm:sqref>E43</xm:sqref>
        </x14:conditionalFormatting>
        <x14:conditionalFormatting xmlns:xm="http://schemas.microsoft.com/office/excel/2006/main">
          <x14:cfRule type="expression" priority="2" id="{9F46C628-93ED-43B2-B0D1-9600B8A132C4}">
            <xm:f>'Assessment Scoring'!$J$9=2</xm:f>
            <x14:dxf>
              <fill>
                <patternFill>
                  <bgColor rgb="FFFFC000"/>
                </patternFill>
              </fill>
            </x14:dxf>
          </x14:cfRule>
          <xm:sqref>E44</xm:sqref>
        </x14:conditionalFormatting>
        <x14:conditionalFormatting xmlns:xm="http://schemas.microsoft.com/office/excel/2006/main">
          <x14:cfRule type="expression" priority="1" id="{FB92D1F9-E2C3-4992-ABD1-5EF2CEB9F55A}">
            <xm:f>'Assessment Scoring'!$J$9=3</xm:f>
            <x14:dxf>
              <fill>
                <patternFill>
                  <bgColor rgb="FFFFC000"/>
                </patternFill>
              </fill>
            </x14:dxf>
          </x14:cfRule>
          <xm:sqref>E45</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'Text Inputs'!$A$5:$A$6</xm:f>
          </x14:formula1>
          <xm:sqref>D40:D46 D19:D23 D25:D29 D31:D35 D48:D50</xm:sqref>
        </x14:dataValidation>
        <x14:dataValidation type="list" allowBlank="1" showInputMessage="1" showErrorMessage="1" xr:uid="{00000000-0002-0000-0100-000001000000}">
          <x14:formula1>
            <xm:f>'Text Inputs'!$C$5:$C$7</xm:f>
          </x14:formula1>
          <xm:sqref>D10:D14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2:L39"/>
  <sheetViews>
    <sheetView zoomScaleNormal="100" workbookViewId="0" xr3:uid="{842E5F09-E766-5B8D-85AF-A39847EA96FD}">
      <pane ySplit="4" topLeftCell="A9" activePane="bottomLeft" state="frozen"/>
      <selection pane="bottomLeft" activeCell="A2" sqref="A2:H39"/>
    </sheetView>
  </sheetViews>
  <sheetFormatPr defaultColWidth="9.140625" defaultRowHeight="15"/>
  <cols>
    <col min="1" max="1" width="3.7109375" style="1" bestFit="1" customWidth="1"/>
    <col min="2" max="2" width="4" style="1" customWidth="1"/>
    <col min="3" max="3" width="40.140625" style="1" customWidth="1"/>
    <col min="4" max="4" width="37.5703125" style="1" customWidth="1"/>
    <col min="5" max="5" width="24.85546875" style="1" customWidth="1"/>
    <col min="6" max="6" width="25.140625" style="1" customWidth="1"/>
    <col min="7" max="7" width="9.140625" style="1"/>
    <col min="8" max="8" width="26.7109375" style="1" customWidth="1"/>
    <col min="9" max="9" width="25.7109375" style="1" customWidth="1"/>
    <col min="10" max="11" width="9.140625" style="1" hidden="1" customWidth="1"/>
    <col min="12" max="12" width="70.7109375" style="1" customWidth="1"/>
    <col min="13" max="16384" width="9.140625" style="1"/>
  </cols>
  <sheetData>
    <row r="2" spans="1:12" ht="18" customHeight="1">
      <c r="A2" s="168" t="s">
        <v>66</v>
      </c>
      <c r="B2" s="168"/>
      <c r="C2" s="168"/>
      <c r="D2" s="168"/>
      <c r="E2" s="168"/>
      <c r="F2" s="168"/>
      <c r="G2" s="168"/>
      <c r="H2" s="168"/>
    </row>
    <row r="3" spans="1:12" ht="38.25" customHeight="1" thickBot="1">
      <c r="A3" s="169" t="s">
        <v>67</v>
      </c>
      <c r="B3" s="169"/>
      <c r="C3" s="169"/>
      <c r="D3" s="169"/>
      <c r="E3" s="169"/>
      <c r="F3" s="169"/>
      <c r="G3" s="169"/>
      <c r="H3" s="169"/>
    </row>
    <row r="4" spans="1:12" ht="19.5" customHeight="1" thickBot="1">
      <c r="A4" s="178" t="s">
        <v>68</v>
      </c>
      <c r="B4" s="179"/>
      <c r="C4" s="179"/>
      <c r="D4" s="170" t="s">
        <v>69</v>
      </c>
      <c r="E4" s="173"/>
      <c r="F4" s="170" t="s">
        <v>70</v>
      </c>
      <c r="G4" s="171"/>
      <c r="H4" s="172"/>
      <c r="L4" s="41"/>
    </row>
    <row r="5" spans="1:12">
      <c r="A5" s="180"/>
      <c r="B5" s="180"/>
      <c r="C5" s="180"/>
      <c r="D5" s="180"/>
      <c r="E5" s="180"/>
      <c r="F5" s="180"/>
      <c r="L5" s="41"/>
    </row>
    <row r="6" spans="1:12" ht="34.5" customHeight="1">
      <c r="A6" s="174" t="s">
        <v>18</v>
      </c>
      <c r="B6" s="174"/>
      <c r="C6" s="174"/>
      <c r="D6" s="174"/>
      <c r="E6" s="174"/>
      <c r="F6" s="174"/>
      <c r="G6" s="174"/>
      <c r="H6" s="174"/>
      <c r="L6" s="41"/>
    </row>
    <row r="7" spans="1:12" ht="15.75" thickBot="1">
      <c r="A7" s="180"/>
      <c r="B7" s="180"/>
      <c r="C7" s="180"/>
      <c r="D7" s="180"/>
      <c r="E7" s="180"/>
      <c r="F7" s="180"/>
    </row>
    <row r="8" spans="1:12" ht="15.95" customHeight="1">
      <c r="A8" s="186" t="s">
        <v>68</v>
      </c>
      <c r="B8" s="64">
        <v>1</v>
      </c>
      <c r="C8" s="175" t="s">
        <v>71</v>
      </c>
      <c r="D8" s="175"/>
      <c r="E8" s="175"/>
      <c r="F8" s="99"/>
      <c r="G8" s="108"/>
      <c r="H8" s="165" t="s">
        <v>72</v>
      </c>
      <c r="I8" s="29"/>
    </row>
    <row r="9" spans="1:12" ht="40.5" customHeight="1">
      <c r="A9" s="187"/>
      <c r="B9" s="61"/>
      <c r="C9" s="191" t="s">
        <v>73</v>
      </c>
      <c r="D9" s="192"/>
      <c r="E9" s="192"/>
      <c r="F9" s="100"/>
      <c r="G9" s="121"/>
      <c r="H9" s="166"/>
      <c r="I9" s="29"/>
    </row>
    <row r="10" spans="1:12" ht="15.95" customHeight="1">
      <c r="A10" s="187"/>
      <c r="B10" s="69">
        <v>2</v>
      </c>
      <c r="C10" s="181" t="s">
        <v>74</v>
      </c>
      <c r="D10" s="182"/>
      <c r="E10" s="183"/>
      <c r="F10" s="101"/>
      <c r="G10" s="163" t="s">
        <v>75</v>
      </c>
      <c r="H10" s="166"/>
      <c r="I10" s="29"/>
    </row>
    <row r="11" spans="1:12" ht="45" customHeight="1">
      <c r="A11" s="187"/>
      <c r="B11" s="61"/>
      <c r="C11" s="193" t="s">
        <v>76</v>
      </c>
      <c r="D11" s="194"/>
      <c r="E11" s="194"/>
      <c r="F11" s="100"/>
      <c r="G11" s="163"/>
      <c r="H11" s="166"/>
      <c r="I11" s="29"/>
    </row>
    <row r="12" spans="1:12" ht="15.95" customHeight="1">
      <c r="A12" s="187"/>
      <c r="B12" s="62">
        <v>3</v>
      </c>
      <c r="C12" s="176" t="s">
        <v>77</v>
      </c>
      <c r="D12" s="176"/>
      <c r="E12" s="176"/>
      <c r="F12" s="102"/>
      <c r="G12" s="163" t="s">
        <v>78</v>
      </c>
      <c r="H12" s="166"/>
      <c r="I12" s="29"/>
    </row>
    <row r="13" spans="1:12" ht="45.75" customHeight="1">
      <c r="A13" s="187"/>
      <c r="B13" s="61"/>
      <c r="C13" s="164" t="s">
        <v>79</v>
      </c>
      <c r="D13" s="185"/>
      <c r="E13" s="185"/>
      <c r="F13" s="100"/>
      <c r="G13" s="163"/>
      <c r="H13" s="166"/>
      <c r="I13" s="29"/>
    </row>
    <row r="14" spans="1:12" ht="15.95" customHeight="1">
      <c r="A14" s="187"/>
      <c r="B14" s="62">
        <v>4</v>
      </c>
      <c r="C14" s="176" t="s">
        <v>80</v>
      </c>
      <c r="D14" s="176"/>
      <c r="E14" s="176"/>
      <c r="F14" s="102"/>
      <c r="G14" s="163" t="s">
        <v>81</v>
      </c>
      <c r="H14" s="166"/>
      <c r="I14" s="29"/>
    </row>
    <row r="15" spans="1:12" ht="45" customHeight="1">
      <c r="A15" s="187"/>
      <c r="B15" s="61"/>
      <c r="C15" s="164" t="s">
        <v>82</v>
      </c>
      <c r="D15" s="185"/>
      <c r="E15" s="185"/>
      <c r="F15" s="100"/>
      <c r="G15" s="163"/>
      <c r="H15" s="166"/>
      <c r="I15" s="29"/>
    </row>
    <row r="16" spans="1:12" ht="15.95" customHeight="1">
      <c r="A16" s="187"/>
      <c r="B16" s="60">
        <v>5</v>
      </c>
      <c r="C16" s="177" t="s">
        <v>83</v>
      </c>
      <c r="D16" s="177"/>
      <c r="E16" s="177"/>
      <c r="F16" s="103"/>
      <c r="G16" s="114"/>
      <c r="H16" s="166"/>
      <c r="I16" s="29"/>
    </row>
    <row r="17" spans="1:9" ht="45" customHeight="1" thickBot="1">
      <c r="A17" s="188"/>
      <c r="B17" s="66"/>
      <c r="C17" s="199" t="s">
        <v>84</v>
      </c>
      <c r="D17" s="190"/>
      <c r="E17" s="190"/>
      <c r="F17" s="104"/>
      <c r="G17" s="109"/>
      <c r="H17" s="167"/>
      <c r="I17" s="29"/>
    </row>
    <row r="18" spans="1:9" ht="15.75" thickBot="1">
      <c r="A18" s="184"/>
      <c r="B18" s="184"/>
      <c r="C18" s="184"/>
      <c r="D18" s="184"/>
      <c r="E18" s="184"/>
      <c r="F18" s="184"/>
      <c r="H18" s="123"/>
    </row>
    <row r="19" spans="1:9" ht="15" customHeight="1">
      <c r="A19" s="186" t="s">
        <v>69</v>
      </c>
      <c r="B19" s="64">
        <v>1</v>
      </c>
      <c r="C19" s="175" t="s">
        <v>85</v>
      </c>
      <c r="D19" s="175"/>
      <c r="E19" s="175"/>
      <c r="F19" s="99"/>
      <c r="G19" s="117"/>
      <c r="H19" s="166" t="s">
        <v>86</v>
      </c>
    </row>
    <row r="20" spans="1:9" ht="45" customHeight="1">
      <c r="A20" s="187"/>
      <c r="B20" s="61"/>
      <c r="C20" s="164" t="s">
        <v>87</v>
      </c>
      <c r="D20" s="185"/>
      <c r="E20" s="185"/>
      <c r="F20" s="100"/>
      <c r="G20" s="163" t="s">
        <v>75</v>
      </c>
      <c r="H20" s="166"/>
    </row>
    <row r="21" spans="1:9" ht="15" customHeight="1">
      <c r="A21" s="187"/>
      <c r="B21" s="62">
        <v>2</v>
      </c>
      <c r="C21" s="176" t="s">
        <v>88</v>
      </c>
      <c r="D21" s="176"/>
      <c r="E21" s="176"/>
      <c r="F21" s="115"/>
      <c r="G21" s="163"/>
      <c r="H21" s="166"/>
    </row>
    <row r="22" spans="1:9" ht="45" customHeight="1">
      <c r="A22" s="187"/>
      <c r="B22" s="61"/>
      <c r="C22" s="164" t="s">
        <v>89</v>
      </c>
      <c r="D22" s="185"/>
      <c r="E22" s="185"/>
      <c r="F22" s="100"/>
      <c r="G22" s="163" t="s">
        <v>78</v>
      </c>
      <c r="H22" s="166"/>
    </row>
    <row r="23" spans="1:9">
      <c r="A23" s="187"/>
      <c r="B23" s="62">
        <v>3</v>
      </c>
      <c r="C23" s="176" t="s">
        <v>90</v>
      </c>
      <c r="D23" s="176"/>
      <c r="E23" s="176"/>
      <c r="F23" s="115"/>
      <c r="G23" s="163"/>
      <c r="H23" s="166"/>
    </row>
    <row r="24" spans="1:9" ht="45" customHeight="1">
      <c r="A24" s="187"/>
      <c r="B24" s="61"/>
      <c r="C24" s="164" t="s">
        <v>91</v>
      </c>
      <c r="D24" s="185"/>
      <c r="E24" s="185"/>
      <c r="F24" s="100"/>
      <c r="G24" s="163" t="s">
        <v>81</v>
      </c>
      <c r="H24" s="166"/>
    </row>
    <row r="25" spans="1:9">
      <c r="A25" s="187"/>
      <c r="B25" s="67">
        <v>4</v>
      </c>
      <c r="C25" s="202" t="s">
        <v>92</v>
      </c>
      <c r="D25" s="202"/>
      <c r="E25" s="202"/>
      <c r="F25" s="116"/>
      <c r="G25" s="163"/>
      <c r="H25" s="166"/>
    </row>
    <row r="26" spans="1:9" ht="45" customHeight="1" thickBot="1">
      <c r="A26" s="188"/>
      <c r="B26" s="66"/>
      <c r="C26" s="200" t="s">
        <v>93</v>
      </c>
      <c r="D26" s="201"/>
      <c r="E26" s="201"/>
      <c r="F26" s="104"/>
      <c r="G26" s="119"/>
      <c r="H26" s="167"/>
    </row>
    <row r="27" spans="1:9" ht="15.75" thickBot="1">
      <c r="A27" s="184"/>
      <c r="B27" s="184"/>
      <c r="C27" s="184"/>
      <c r="D27" s="184"/>
      <c r="E27" s="184"/>
      <c r="F27" s="184"/>
    </row>
    <row r="28" spans="1:9" ht="15" customHeight="1">
      <c r="A28" s="186" t="s">
        <v>70</v>
      </c>
      <c r="B28" s="64">
        <v>1</v>
      </c>
      <c r="C28" s="175" t="s">
        <v>94</v>
      </c>
      <c r="D28" s="175"/>
      <c r="E28" s="175"/>
      <c r="F28" s="99"/>
      <c r="G28" s="117"/>
      <c r="H28" s="165" t="s">
        <v>95</v>
      </c>
    </row>
    <row r="29" spans="1:9" ht="45.75" customHeight="1">
      <c r="A29" s="187"/>
      <c r="B29" s="61"/>
      <c r="C29" s="196" t="s">
        <v>96</v>
      </c>
      <c r="D29" s="196"/>
      <c r="E29" s="196"/>
      <c r="F29" s="100"/>
      <c r="G29" s="118"/>
      <c r="H29" s="166"/>
    </row>
    <row r="30" spans="1:9">
      <c r="A30" s="187"/>
      <c r="B30" s="62">
        <v>2</v>
      </c>
      <c r="C30" s="195" t="s">
        <v>97</v>
      </c>
      <c r="D30" s="195"/>
      <c r="E30" s="195"/>
      <c r="F30" s="115"/>
      <c r="G30" s="118"/>
      <c r="H30" s="166"/>
    </row>
    <row r="31" spans="1:9" ht="45" customHeight="1">
      <c r="A31" s="187"/>
      <c r="B31" s="61"/>
      <c r="C31" s="196" t="s">
        <v>98</v>
      </c>
      <c r="D31" s="197"/>
      <c r="E31" s="197"/>
      <c r="F31" s="100"/>
      <c r="G31" s="163" t="s">
        <v>75</v>
      </c>
      <c r="H31" s="166"/>
    </row>
    <row r="32" spans="1:9">
      <c r="A32" s="187"/>
      <c r="B32" s="62">
        <v>3</v>
      </c>
      <c r="C32" s="195" t="s">
        <v>99</v>
      </c>
      <c r="D32" s="195"/>
      <c r="E32" s="195"/>
      <c r="F32" s="115"/>
      <c r="G32" s="163"/>
      <c r="H32" s="166"/>
    </row>
    <row r="33" spans="1:8" ht="45.75" customHeight="1">
      <c r="A33" s="187"/>
      <c r="B33" s="61"/>
      <c r="C33" s="164" t="s">
        <v>100</v>
      </c>
      <c r="D33" s="164"/>
      <c r="E33" s="164"/>
      <c r="F33" s="122"/>
      <c r="G33" s="163" t="s">
        <v>78</v>
      </c>
      <c r="H33" s="166"/>
    </row>
    <row r="34" spans="1:8">
      <c r="A34" s="187"/>
      <c r="B34" s="63">
        <v>4</v>
      </c>
      <c r="C34" s="198" t="s">
        <v>101</v>
      </c>
      <c r="D34" s="198"/>
      <c r="E34" s="198"/>
      <c r="F34" s="115"/>
      <c r="G34" s="163"/>
      <c r="H34" s="166"/>
    </row>
    <row r="35" spans="1:8" ht="45.75" customHeight="1">
      <c r="A35" s="187"/>
      <c r="B35" s="68"/>
      <c r="C35" s="196" t="s">
        <v>102</v>
      </c>
      <c r="D35" s="197"/>
      <c r="E35" s="197"/>
      <c r="F35" s="68"/>
      <c r="G35" s="163" t="s">
        <v>81</v>
      </c>
      <c r="H35" s="166"/>
    </row>
    <row r="36" spans="1:8" ht="27.75" customHeight="1">
      <c r="A36" s="187"/>
      <c r="B36" s="62">
        <v>5</v>
      </c>
      <c r="C36" s="176" t="s">
        <v>103</v>
      </c>
      <c r="D36" s="176"/>
      <c r="E36" s="176"/>
      <c r="F36" s="115"/>
      <c r="G36" s="163"/>
      <c r="H36" s="166"/>
    </row>
    <row r="37" spans="1:8" ht="45" customHeight="1">
      <c r="A37" s="187"/>
      <c r="B37" s="68"/>
      <c r="C37" s="196" t="s">
        <v>104</v>
      </c>
      <c r="D37" s="197"/>
      <c r="E37" s="197"/>
      <c r="F37" s="68"/>
      <c r="G37" s="118"/>
      <c r="H37" s="166"/>
    </row>
    <row r="38" spans="1:8" ht="17.25" customHeight="1">
      <c r="A38" s="187"/>
      <c r="B38" s="62">
        <v>6</v>
      </c>
      <c r="C38" s="176" t="s">
        <v>105</v>
      </c>
      <c r="D38" s="176"/>
      <c r="E38" s="176"/>
      <c r="F38" s="115"/>
      <c r="G38" s="118"/>
      <c r="H38" s="166"/>
    </row>
    <row r="39" spans="1:8" ht="45" customHeight="1" thickBot="1">
      <c r="A39" s="188"/>
      <c r="B39" s="65"/>
      <c r="C39" s="189" t="s">
        <v>106</v>
      </c>
      <c r="D39" s="190"/>
      <c r="E39" s="190"/>
      <c r="F39" s="65"/>
      <c r="G39" s="119"/>
      <c r="H39" s="167"/>
    </row>
  </sheetData>
  <sheetProtection algorithmName="SHA-512" hashValue="l/VQy7Zu6V2M3fbfv4YiZGVBdlkLNYLfBwpq3XoEwnL0o4Ol7njz7EygGLwE1zSSx7bIt9X3Cp6U81ROHXv8xw==" saltValue="OxIn6GoAQX/W9icdbUjPnw==" spinCount="100000" sheet="1" objects="1" scenarios="1"/>
  <mergeCells count="55">
    <mergeCell ref="A19:A26"/>
    <mergeCell ref="C29:E29"/>
    <mergeCell ref="C31:E31"/>
    <mergeCell ref="A27:F27"/>
    <mergeCell ref="C23:E23"/>
    <mergeCell ref="C25:E25"/>
    <mergeCell ref="C20:E20"/>
    <mergeCell ref="C14:E14"/>
    <mergeCell ref="C37:E37"/>
    <mergeCell ref="C24:E24"/>
    <mergeCell ref="C26:E26"/>
    <mergeCell ref="C22:E22"/>
    <mergeCell ref="A28:A39"/>
    <mergeCell ref="C39:E39"/>
    <mergeCell ref="C9:E9"/>
    <mergeCell ref="C11:E11"/>
    <mergeCell ref="C28:E28"/>
    <mergeCell ref="C30:E30"/>
    <mergeCell ref="C32:E32"/>
    <mergeCell ref="C35:E35"/>
    <mergeCell ref="C34:E34"/>
    <mergeCell ref="C38:E38"/>
    <mergeCell ref="C36:E36"/>
    <mergeCell ref="C12:E12"/>
    <mergeCell ref="A8:A17"/>
    <mergeCell ref="C15:E15"/>
    <mergeCell ref="C17:E17"/>
    <mergeCell ref="A7:F7"/>
    <mergeCell ref="C8:E8"/>
    <mergeCell ref="C10:E10"/>
    <mergeCell ref="A5:F5"/>
    <mergeCell ref="A18:F18"/>
    <mergeCell ref="C13:E13"/>
    <mergeCell ref="A2:H2"/>
    <mergeCell ref="A3:H3"/>
    <mergeCell ref="F4:H4"/>
    <mergeCell ref="D4:E4"/>
    <mergeCell ref="A6:H6"/>
    <mergeCell ref="A4:C4"/>
    <mergeCell ref="G31:G32"/>
    <mergeCell ref="G33:G34"/>
    <mergeCell ref="G35:G36"/>
    <mergeCell ref="C33:E33"/>
    <mergeCell ref="H8:H17"/>
    <mergeCell ref="H19:H26"/>
    <mergeCell ref="H28:H39"/>
    <mergeCell ref="G10:G11"/>
    <mergeCell ref="G12:G13"/>
    <mergeCell ref="G14:G15"/>
    <mergeCell ref="G20:G21"/>
    <mergeCell ref="G22:G23"/>
    <mergeCell ref="G24:G25"/>
    <mergeCell ref="C19:E19"/>
    <mergeCell ref="C21:E21"/>
    <mergeCell ref="C16:E16"/>
  </mergeCells>
  <hyperlinks>
    <hyperlink ref="A4:C4" location="'Detailed Assessment'!A9" display="NODE VALUE" xr:uid="{00000000-0004-0000-0200-000000000000}"/>
    <hyperlink ref="D4" location="'Detailed Assessment'!A20" display="PLACE VALUE" xr:uid="{00000000-0004-0000-0200-000001000000}"/>
    <hyperlink ref="F4" location="'Detailed Assessment'!A29" display="MARKET VALUE" xr:uid="{00000000-0004-0000-0200-000002000000}"/>
  </hyperlinks>
  <pageMargins left="0.7" right="0.7" top="0.75" bottom="0.75" header="0.3" footer="0.3"/>
  <pageSetup paperSize="9" scale="27" orientation="portrait" r:id="rId1"/>
  <extLst>
    <ext xmlns:x14="http://schemas.microsoft.com/office/spreadsheetml/2009/9/main" uri="{78C0D931-6437-407d-A8EE-F0AAD7539E65}">
      <x14:conditionalFormattings>
        <x14:conditionalFormatting xmlns:xm="http://schemas.microsoft.com/office/excel/2006/main">
          <x14:cfRule type="expression" priority="15" id="{23DD1706-DC51-49B1-AD4A-AF8C8CCB2B1F}">
            <xm:f>('Assessment Scoring'!$J$19)=2</xm:f>
            <x14:dxf>
              <fill>
                <patternFill>
                  <bgColor rgb="FFFFC000"/>
                </patternFill>
              </fill>
            </x14:dxf>
          </x14:cfRule>
          <xm:sqref>G12</xm:sqref>
        </x14:conditionalFormatting>
        <x14:conditionalFormatting xmlns:xm="http://schemas.microsoft.com/office/excel/2006/main">
          <x14:cfRule type="expression" priority="8" id="{90B8E4F0-A623-457A-A41A-8978B2113BC6}">
            <xm:f>('Assessment Scoring'!$J$19)=1</xm:f>
            <x14:dxf>
              <fill>
                <patternFill>
                  <bgColor rgb="FFFFC000"/>
                </patternFill>
              </fill>
            </x14:dxf>
          </x14:cfRule>
          <xm:sqref>G10</xm:sqref>
        </x14:conditionalFormatting>
        <x14:conditionalFormatting xmlns:xm="http://schemas.microsoft.com/office/excel/2006/main">
          <x14:cfRule type="expression" priority="7" id="{8CCC85ED-2B61-44CB-BA22-FAE51E00077D}">
            <xm:f>('Assessment Scoring'!$J$19)=3</xm:f>
            <x14:dxf>
              <fill>
                <patternFill>
                  <bgColor rgb="FFFFC000"/>
                </patternFill>
              </fill>
            </x14:dxf>
          </x14:cfRule>
          <xm:sqref>G14</xm:sqref>
        </x14:conditionalFormatting>
        <x14:conditionalFormatting xmlns:xm="http://schemas.microsoft.com/office/excel/2006/main">
          <x14:cfRule type="expression" priority="6" id="{C55BCE63-A013-4FA5-84B5-B808F81163F6}">
            <xm:f>('Assessment Scoring'!$J$20)=1</xm:f>
            <x14:dxf>
              <fill>
                <patternFill>
                  <bgColor rgb="FFFFC000"/>
                </patternFill>
              </fill>
            </x14:dxf>
          </x14:cfRule>
          <xm:sqref>G20</xm:sqref>
        </x14:conditionalFormatting>
        <x14:conditionalFormatting xmlns:xm="http://schemas.microsoft.com/office/excel/2006/main">
          <x14:cfRule type="expression" priority="5" id="{D33318F3-EA68-4989-A931-3C1711CA07E2}">
            <xm:f>('Assessment Scoring'!$J$20)=2</xm:f>
            <x14:dxf>
              <fill>
                <patternFill>
                  <bgColor rgb="FFFFC000"/>
                </patternFill>
              </fill>
            </x14:dxf>
          </x14:cfRule>
          <xm:sqref>G22</xm:sqref>
        </x14:conditionalFormatting>
        <x14:conditionalFormatting xmlns:xm="http://schemas.microsoft.com/office/excel/2006/main">
          <x14:cfRule type="expression" priority="4" id="{84AFC8B4-35AA-4B44-BF27-ADDB89AEF6EE}">
            <xm:f>('Assessment Scoring'!$J$20)=3</xm:f>
            <x14:dxf>
              <fill>
                <patternFill>
                  <bgColor rgb="FFFFC000"/>
                </patternFill>
              </fill>
            </x14:dxf>
          </x14:cfRule>
          <xm:sqref>G24</xm:sqref>
        </x14:conditionalFormatting>
        <x14:conditionalFormatting xmlns:xm="http://schemas.microsoft.com/office/excel/2006/main">
          <x14:cfRule type="expression" priority="3" id="{13D6BBAA-E93A-4E8B-8175-3421C883365B}">
            <xm:f>('Assessment Scoring'!$J$21)=1</xm:f>
            <x14:dxf>
              <fill>
                <patternFill>
                  <bgColor rgb="FFFFC000"/>
                </patternFill>
              </fill>
            </x14:dxf>
          </x14:cfRule>
          <xm:sqref>G31</xm:sqref>
        </x14:conditionalFormatting>
        <x14:conditionalFormatting xmlns:xm="http://schemas.microsoft.com/office/excel/2006/main">
          <x14:cfRule type="expression" priority="2" id="{31B57B7A-7C1A-4FCE-9E51-B101A529C99B}">
            <xm:f>('Assessment Scoring'!$J$21)=2</xm:f>
            <x14:dxf>
              <fill>
                <patternFill>
                  <bgColor rgb="FFFFC000"/>
                </patternFill>
              </fill>
            </x14:dxf>
          </x14:cfRule>
          <xm:sqref>G33</xm:sqref>
        </x14:conditionalFormatting>
        <x14:conditionalFormatting xmlns:xm="http://schemas.microsoft.com/office/excel/2006/main">
          <x14:cfRule type="expression" priority="1" id="{104C3CAA-6A4B-4386-8495-BBC1F5C88468}">
            <xm:f>('Assessment Scoring'!$J$21)=3</xm:f>
            <x14:dxf>
              <fill>
                <patternFill>
                  <bgColor rgb="FFFFC000"/>
                </patternFill>
              </fill>
            </x14:dxf>
          </x14:cfRule>
          <xm:sqref>G35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'Text Inputs'!$B$5:$B$7</xm:f>
          </x14:formula1>
          <xm:sqref>F36 F21 F8 F10 F12 F14 F16 F19 F23 F25 F28 F30 F32 F34 F38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J21"/>
  <sheetViews>
    <sheetView topLeftCell="A3" zoomScaleNormal="100" workbookViewId="0" xr3:uid="{51F8DEE0-4D01-5F28-A812-FC0BD7CAC4A5}">
      <selection activeCell="H23" sqref="H23"/>
    </sheetView>
  </sheetViews>
  <sheetFormatPr defaultRowHeight="15"/>
  <cols>
    <col min="1" max="1" width="3.7109375" customWidth="1"/>
    <col min="2" max="2" width="51" bestFit="1" customWidth="1"/>
    <col min="3" max="3" width="11.85546875" customWidth="1"/>
    <col min="10" max="10" width="22.5703125" customWidth="1"/>
  </cols>
  <sheetData>
    <row r="1" spans="1:10" ht="29.25" customHeight="1">
      <c r="A1" s="215" t="s">
        <v>107</v>
      </c>
      <c r="B1" s="215"/>
      <c r="C1" s="215"/>
      <c r="D1" s="215"/>
      <c r="E1" s="215"/>
      <c r="F1" s="215"/>
      <c r="G1" s="215"/>
      <c r="H1" s="215"/>
      <c r="I1" s="215"/>
      <c r="J1" s="215"/>
    </row>
    <row r="2" spans="1:10" ht="48.75" customHeight="1">
      <c r="A2" s="216" t="s">
        <v>108</v>
      </c>
      <c r="B2" s="216"/>
      <c r="C2" s="216"/>
      <c r="D2" s="216"/>
      <c r="E2" s="216"/>
      <c r="F2" s="216"/>
      <c r="G2" s="216"/>
      <c r="H2" s="216"/>
      <c r="I2" s="216"/>
      <c r="J2" s="216"/>
    </row>
    <row r="3" spans="1:10" ht="15.75" customHeight="1">
      <c r="A3" s="206"/>
      <c r="B3" s="206"/>
      <c r="C3" s="206"/>
      <c r="D3" s="206"/>
      <c r="E3" s="206"/>
      <c r="F3" s="206"/>
      <c r="G3" s="206"/>
      <c r="H3" s="206"/>
      <c r="I3" s="206"/>
      <c r="J3" s="206"/>
    </row>
    <row r="4" spans="1:10" ht="33.75" customHeight="1">
      <c r="A4" s="207" t="s">
        <v>109</v>
      </c>
      <c r="B4" s="207"/>
      <c r="C4" s="207"/>
      <c r="D4" s="207"/>
      <c r="E4" s="207"/>
      <c r="F4" s="207"/>
      <c r="G4" s="207"/>
      <c r="H4" s="207"/>
      <c r="I4" s="207"/>
      <c r="J4" s="207"/>
    </row>
    <row r="5" spans="1:10" ht="17.100000000000001" customHeight="1">
      <c r="A5" s="217" t="s">
        <v>110</v>
      </c>
      <c r="B5" s="210" t="s">
        <v>111</v>
      </c>
      <c r="C5" s="96"/>
      <c r="D5" s="203">
        <v>1</v>
      </c>
      <c r="E5" s="203"/>
      <c r="F5" s="203">
        <v>2</v>
      </c>
      <c r="G5" s="203"/>
      <c r="H5" s="203">
        <v>3</v>
      </c>
      <c r="I5" s="203"/>
      <c r="J5" s="204" t="s">
        <v>112</v>
      </c>
    </row>
    <row r="6" spans="1:10" ht="17.100000000000001" customHeight="1">
      <c r="A6" s="218"/>
      <c r="B6" s="211"/>
      <c r="C6" s="7" t="s">
        <v>113</v>
      </c>
      <c r="D6" s="8" t="s">
        <v>114</v>
      </c>
      <c r="E6" s="8" t="s">
        <v>115</v>
      </c>
      <c r="F6" s="8" t="s">
        <v>114</v>
      </c>
      <c r="G6" s="8" t="s">
        <v>115</v>
      </c>
      <c r="H6" s="8" t="s">
        <v>114</v>
      </c>
      <c r="I6" s="8" t="s">
        <v>115</v>
      </c>
      <c r="J6" s="205"/>
    </row>
    <row r="7" spans="1:10" ht="18.95" customHeight="1">
      <c r="A7" s="218"/>
      <c r="B7" s="9" t="str">
        <f>'Initial Assessment'!A8</f>
        <v>GUAGE IN-HOUSE TECHNICAL CAPACITY</v>
      </c>
      <c r="C7" s="10">
        <f>SUM(ScoringCriteria!B4:B8)</f>
        <v>0</v>
      </c>
      <c r="D7" s="11">
        <v>0</v>
      </c>
      <c r="E7" s="11">
        <v>3</v>
      </c>
      <c r="F7" s="11">
        <v>4</v>
      </c>
      <c r="G7" s="11">
        <v>6</v>
      </c>
      <c r="H7" s="11">
        <v>7</v>
      </c>
      <c r="I7" s="11">
        <v>10</v>
      </c>
      <c r="J7" s="12">
        <f>IF($C7=0,0,IF($C7&lt;=E7,1,IF($C7&lt;=G7,2,IF($C7&lt;=I7,3))))</f>
        <v>0</v>
      </c>
    </row>
    <row r="8" spans="1:10" ht="18.95" customHeight="1">
      <c r="A8" s="218"/>
      <c r="B8" s="9" t="str">
        <f>'Initial Assessment'!A16</f>
        <v>ASSESS EXISTING DATA AVAILABILITY</v>
      </c>
      <c r="C8" s="13">
        <f>SUM(J14:J16)</f>
        <v>0</v>
      </c>
      <c r="D8" s="11">
        <v>0</v>
      </c>
      <c r="E8" s="11">
        <v>3</v>
      </c>
      <c r="F8" s="11">
        <v>4</v>
      </c>
      <c r="G8" s="11">
        <v>6</v>
      </c>
      <c r="H8" s="11">
        <v>7</v>
      </c>
      <c r="I8" s="11">
        <v>9</v>
      </c>
      <c r="J8" s="12">
        <f>IF($C8=0,0,IF($C8&lt;=E8,1,IF($C8&lt;=G8,2,IF($C8&lt;=I8,3,IF($C8&lt;=#REF!,4)))))</f>
        <v>0</v>
      </c>
    </row>
    <row r="9" spans="1:10" ht="18.95" customHeight="1">
      <c r="A9" s="219"/>
      <c r="B9" s="97" t="str">
        <f>'Initial Assessment'!A37</f>
        <v>DETERMINE EXISTING INSTITUTIONAL AND POLICY FRAMEWORK</v>
      </c>
      <c r="C9" s="15">
        <f>SUM(ScoringCriteria!B38:B44,ScoringCriteria!B46:B48)</f>
        <v>0</v>
      </c>
      <c r="D9" s="98">
        <v>0</v>
      </c>
      <c r="E9" s="98">
        <v>3</v>
      </c>
      <c r="F9" s="98">
        <v>4</v>
      </c>
      <c r="G9" s="98">
        <v>6</v>
      </c>
      <c r="H9" s="98">
        <v>7</v>
      </c>
      <c r="I9" s="98">
        <v>10</v>
      </c>
      <c r="J9" s="16">
        <f>IF($C9=0,0,IF($C9&lt;=E9,1,IF($C9&lt;=G9,2,IF($C9&lt;=I9,3,IF($C9&lt;=#REF!,4)))))</f>
        <v>0</v>
      </c>
    </row>
    <row r="10" spans="1:10">
      <c r="A10" s="58"/>
      <c r="B10" s="58"/>
      <c r="C10" s="58"/>
      <c r="D10" s="58"/>
      <c r="E10" s="58"/>
      <c r="F10" s="58"/>
      <c r="G10" s="58"/>
      <c r="H10" s="58"/>
      <c r="I10" s="58"/>
      <c r="J10" s="58"/>
    </row>
    <row r="12" spans="1:10" hidden="1">
      <c r="A12" s="209"/>
      <c r="B12" s="210" t="s">
        <v>111</v>
      </c>
      <c r="C12" s="6"/>
      <c r="D12" s="208">
        <v>1</v>
      </c>
      <c r="E12" s="208"/>
      <c r="F12" s="208">
        <v>2</v>
      </c>
      <c r="G12" s="208"/>
      <c r="H12" s="208">
        <v>3</v>
      </c>
      <c r="I12" s="208"/>
      <c r="J12" s="204" t="s">
        <v>112</v>
      </c>
    </row>
    <row r="13" spans="1:10" hidden="1">
      <c r="A13" s="209"/>
      <c r="B13" s="211"/>
      <c r="C13" s="7" t="s">
        <v>113</v>
      </c>
      <c r="D13" s="8" t="s">
        <v>114</v>
      </c>
      <c r="E13" s="8" t="s">
        <v>115</v>
      </c>
      <c r="F13" s="8" t="s">
        <v>114</v>
      </c>
      <c r="G13" s="8" t="s">
        <v>115</v>
      </c>
      <c r="H13" s="8" t="s">
        <v>114</v>
      </c>
      <c r="I13" s="8" t="s">
        <v>115</v>
      </c>
      <c r="J13" s="205"/>
    </row>
    <row r="14" spans="1:10" hidden="1">
      <c r="A14" s="209"/>
      <c r="B14" s="9" t="str">
        <f>'Initial Assessment'!B18:D18</f>
        <v>Node Value</v>
      </c>
      <c r="C14" s="10">
        <f>SUM(ScoringCriteria!B16:B20)</f>
        <v>0</v>
      </c>
      <c r="D14" s="11">
        <v>0</v>
      </c>
      <c r="E14" s="11">
        <v>2</v>
      </c>
      <c r="F14" s="11">
        <v>3</v>
      </c>
      <c r="G14" s="11">
        <v>4</v>
      </c>
      <c r="H14" s="11">
        <v>4.5</v>
      </c>
      <c r="I14" s="11">
        <v>5</v>
      </c>
      <c r="J14" s="12">
        <f>IF($C14=0,0,IF($C14&lt;=E14,1,IF($C14&lt;=G14,2,IF($C14&lt;=I14,3))))</f>
        <v>0</v>
      </c>
    </row>
    <row r="15" spans="1:10" hidden="1">
      <c r="A15" s="209"/>
      <c r="B15" s="9" t="str">
        <f>'Initial Assessment'!B24:D24</f>
        <v>Place Value</v>
      </c>
      <c r="C15" s="13">
        <f>SUM(ScoringCriteria!B23:B27)</f>
        <v>0</v>
      </c>
      <c r="D15" s="11">
        <v>0</v>
      </c>
      <c r="E15" s="11">
        <v>2</v>
      </c>
      <c r="F15" s="11">
        <v>3</v>
      </c>
      <c r="G15" s="11">
        <v>4</v>
      </c>
      <c r="H15" s="11">
        <v>4.5</v>
      </c>
      <c r="I15" s="11">
        <v>5</v>
      </c>
      <c r="J15" s="12">
        <f t="shared" ref="J15:J16" si="0">IF($C15=0,0,IF($C15&lt;=E15,1,IF($C15&lt;=G15,2,IF($C15&lt;=I15,3))))</f>
        <v>0</v>
      </c>
    </row>
    <row r="16" spans="1:10" hidden="1">
      <c r="A16" s="209"/>
      <c r="B16" s="14" t="str">
        <f>'Initial Assessment'!B30:D30</f>
        <v>Market Value</v>
      </c>
      <c r="C16" s="15">
        <f>SUM(ScoringCriteria!B30:B34)</f>
        <v>0</v>
      </c>
      <c r="D16" s="11">
        <v>0</v>
      </c>
      <c r="E16" s="11">
        <v>2</v>
      </c>
      <c r="F16" s="11">
        <v>3</v>
      </c>
      <c r="G16" s="11">
        <v>4</v>
      </c>
      <c r="H16" s="11">
        <v>4.5</v>
      </c>
      <c r="I16" s="11">
        <v>5</v>
      </c>
      <c r="J16" s="12">
        <f t="shared" si="0"/>
        <v>0</v>
      </c>
    </row>
    <row r="17" spans="1:10" ht="21" customHeight="1">
      <c r="A17" s="212" t="s">
        <v>116</v>
      </c>
      <c r="B17" s="210" t="s">
        <v>111</v>
      </c>
      <c r="C17" s="96"/>
      <c r="D17" s="203">
        <v>1</v>
      </c>
      <c r="E17" s="203"/>
      <c r="F17" s="203">
        <v>2</v>
      </c>
      <c r="G17" s="203"/>
      <c r="H17" s="203">
        <v>3</v>
      </c>
      <c r="I17" s="203"/>
      <c r="J17" s="204" t="s">
        <v>112</v>
      </c>
    </row>
    <row r="18" spans="1:10" ht="21" customHeight="1">
      <c r="A18" s="213"/>
      <c r="B18" s="211"/>
      <c r="C18" s="7" t="s">
        <v>113</v>
      </c>
      <c r="D18" s="8" t="s">
        <v>114</v>
      </c>
      <c r="E18" s="8" t="s">
        <v>115</v>
      </c>
      <c r="F18" s="8" t="s">
        <v>114</v>
      </c>
      <c r="G18" s="8" t="s">
        <v>115</v>
      </c>
      <c r="H18" s="8" t="s">
        <v>114</v>
      </c>
      <c r="I18" s="8" t="s">
        <v>115</v>
      </c>
      <c r="J18" s="205"/>
    </row>
    <row r="19" spans="1:10" ht="21" customHeight="1">
      <c r="A19" s="213"/>
      <c r="B19" s="9" t="str">
        <f>'Detailed Assessment'!A8</f>
        <v>NODE VALUE</v>
      </c>
      <c r="C19" s="10">
        <f>SUM(ScoringCriteria!H4:H8)</f>
        <v>0</v>
      </c>
      <c r="D19" s="11">
        <v>5</v>
      </c>
      <c r="E19" s="11">
        <v>8</v>
      </c>
      <c r="F19" s="11">
        <v>9</v>
      </c>
      <c r="G19" s="11">
        <v>12</v>
      </c>
      <c r="H19" s="11">
        <v>13</v>
      </c>
      <c r="I19" s="11">
        <v>15</v>
      </c>
      <c r="J19" s="12">
        <f>IF($C19=0,0,IF($C19&lt;=E19,1,IF($C19&lt;=G19,2,IF($C19&lt;=I19,3))))</f>
        <v>0</v>
      </c>
    </row>
    <row r="20" spans="1:10" ht="21" customHeight="1">
      <c r="A20" s="213"/>
      <c r="B20" s="9" t="str">
        <f>'Detailed Assessment'!A19</f>
        <v>PLACE VALUE</v>
      </c>
      <c r="C20" s="13">
        <f>SUM(ScoringCriteria!H11:H14)</f>
        <v>0</v>
      </c>
      <c r="D20" s="11">
        <v>4</v>
      </c>
      <c r="E20" s="11">
        <v>6</v>
      </c>
      <c r="F20" s="11">
        <v>7</v>
      </c>
      <c r="G20" s="11">
        <v>9</v>
      </c>
      <c r="H20" s="11">
        <v>10</v>
      </c>
      <c r="I20" s="11">
        <v>12</v>
      </c>
      <c r="J20" s="12">
        <f>IF($C20=0,0,IF($C20&lt;=E20,1,IF($C20&lt;=G20,2,IF($C20&lt;=I20,3,IF($C20&lt;=#REF!,4)))))</f>
        <v>0</v>
      </c>
    </row>
    <row r="21" spans="1:10" ht="21" customHeight="1">
      <c r="A21" s="214"/>
      <c r="B21" s="97" t="str">
        <f>'Detailed Assessment'!A28</f>
        <v>MARKET VALUE</v>
      </c>
      <c r="C21" s="15">
        <f>SUM(ScoringCriteria!H17:H22)</f>
        <v>0</v>
      </c>
      <c r="D21" s="98">
        <v>6</v>
      </c>
      <c r="E21" s="98">
        <v>9</v>
      </c>
      <c r="F21" s="98">
        <v>10</v>
      </c>
      <c r="G21" s="98">
        <v>14</v>
      </c>
      <c r="H21" s="98">
        <v>15</v>
      </c>
      <c r="I21" s="98">
        <v>18</v>
      </c>
      <c r="J21" s="16">
        <f>IF($C21=0,0,IF($C21&lt;=E21,1,IF($C21&lt;=G21,2,IF($C21&lt;=I21,3,IF($C21&lt;=#REF!,4)))))</f>
        <v>0</v>
      </c>
    </row>
  </sheetData>
  <sheetProtection algorithmName="SHA-512" hashValue="C+Q1kbuY6M0SyPIQs3ix6l66Oq1vKVcB342Wpk5GfqkML/cudmzznkoTJnN2APVHfSCQ6AHeo5qloK508atEHg==" saltValue="ZMdZFUwY6hJQI1XfGKBU/g==" spinCount="100000" sheet="1" objects="1" scenarios="1"/>
  <mergeCells count="22">
    <mergeCell ref="A1:J1"/>
    <mergeCell ref="A2:J2"/>
    <mergeCell ref="A5:A9"/>
    <mergeCell ref="B5:B6"/>
    <mergeCell ref="D5:E5"/>
    <mergeCell ref="F5:G5"/>
    <mergeCell ref="H5:I5"/>
    <mergeCell ref="H17:I17"/>
    <mergeCell ref="J17:J18"/>
    <mergeCell ref="A3:J3"/>
    <mergeCell ref="A4:J4"/>
    <mergeCell ref="J12:J13"/>
    <mergeCell ref="H12:I12"/>
    <mergeCell ref="A12:A16"/>
    <mergeCell ref="B12:B13"/>
    <mergeCell ref="D12:E12"/>
    <mergeCell ref="F12:G12"/>
    <mergeCell ref="A17:A21"/>
    <mergeCell ref="B17:B18"/>
    <mergeCell ref="D17:E17"/>
    <mergeCell ref="F17:G17"/>
    <mergeCell ref="J5:J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K48"/>
  <sheetViews>
    <sheetView topLeftCell="A7" zoomScaleNormal="100" workbookViewId="0" xr3:uid="{F9CF3CF3-643B-5BE6-8B46-32C596A47465}">
      <selection activeCell="O20" sqref="O20"/>
    </sheetView>
  </sheetViews>
  <sheetFormatPr defaultRowHeight="15"/>
  <cols>
    <col min="1" max="1" width="15.7109375" customWidth="1"/>
    <col min="2" max="2" width="18" customWidth="1"/>
    <col min="3" max="3" width="8.28515625" customWidth="1"/>
    <col min="4" max="4" width="8.42578125" customWidth="1"/>
    <col min="5" max="5" width="8.85546875" customWidth="1"/>
  </cols>
  <sheetData>
    <row r="1" spans="1:11">
      <c r="A1" s="220" t="s">
        <v>117</v>
      </c>
      <c r="B1" s="221"/>
      <c r="C1" s="221"/>
      <c r="D1" s="221"/>
      <c r="E1" s="222"/>
      <c r="G1" s="220" t="s">
        <v>118</v>
      </c>
      <c r="H1" s="221"/>
      <c r="I1" s="221"/>
      <c r="J1" s="221"/>
      <c r="K1" s="222"/>
    </row>
    <row r="2" spans="1:11">
      <c r="A2" s="17" t="s">
        <v>119</v>
      </c>
      <c r="B2" s="18" t="s">
        <v>120</v>
      </c>
      <c r="C2" s="58"/>
      <c r="D2" s="18" t="s">
        <v>121</v>
      </c>
      <c r="E2" s="55"/>
      <c r="G2" s="17" t="s">
        <v>119</v>
      </c>
      <c r="H2" s="18" t="s">
        <v>120</v>
      </c>
      <c r="I2" s="58"/>
      <c r="J2" s="18" t="s">
        <v>121</v>
      </c>
      <c r="K2" s="55"/>
    </row>
    <row r="3" spans="1:11">
      <c r="A3" s="232" t="str">
        <f>'Initial Assessment'!A8:D8</f>
        <v>GUAGE IN-HOUSE TECHNICAL CAPACITY</v>
      </c>
      <c r="B3" s="233"/>
      <c r="C3" s="233"/>
      <c r="D3" s="233"/>
      <c r="E3" s="234"/>
      <c r="G3" s="223" t="str">
        <f>'Detailed Assessment'!A8</f>
        <v>NODE VALUE</v>
      </c>
      <c r="H3" s="224"/>
      <c r="I3" s="224"/>
      <c r="J3" s="224"/>
      <c r="K3" s="225"/>
    </row>
    <row r="4" spans="1:11">
      <c r="A4" s="92">
        <v>1</v>
      </c>
      <c r="B4" s="78">
        <f>IF('Initial Assessment'!D10='Text Inputs'!$C$6,1,IF('Initial Assessment'!D10='Text Inputs'!$C$7,2,0))</f>
        <v>0</v>
      </c>
      <c r="C4" s="78"/>
      <c r="D4" s="79" t="s">
        <v>122</v>
      </c>
      <c r="E4" s="93"/>
      <c r="G4" s="92">
        <v>1</v>
      </c>
      <c r="H4" s="78">
        <f>IF('Detailed Assessment'!F8='Text Inputs'!$B$5,1,(IF('Detailed Assessment'!F8='Text Inputs'!$B$6,2,IF('Detailed Assessment'!F8='Text Inputs'!$B$7,3,0))))</f>
        <v>0</v>
      </c>
      <c r="I4" s="78"/>
      <c r="J4" s="79" t="s">
        <v>123</v>
      </c>
      <c r="K4" s="93"/>
    </row>
    <row r="5" spans="1:11">
      <c r="A5" s="92">
        <v>2</v>
      </c>
      <c r="B5" s="78">
        <f>IF('Initial Assessment'!D11='Text Inputs'!$C$6,1,IF('Initial Assessment'!D11='Text Inputs'!$C$7,2,0))</f>
        <v>0</v>
      </c>
      <c r="C5" s="78"/>
      <c r="D5" s="79" t="s">
        <v>122</v>
      </c>
      <c r="E5" s="93"/>
      <c r="G5" s="92">
        <v>2</v>
      </c>
      <c r="H5" s="78">
        <f>IF('Detailed Assessment'!F10='Text Inputs'!$B$5,1,(IF('Detailed Assessment'!F10='Text Inputs'!$B$6,2,IF('Detailed Assessment'!F10='Text Inputs'!$B$7,3,0))))</f>
        <v>0</v>
      </c>
      <c r="I5" s="78"/>
      <c r="J5" s="79" t="s">
        <v>123</v>
      </c>
      <c r="K5" s="93"/>
    </row>
    <row r="6" spans="1:11">
      <c r="A6" s="92">
        <v>3</v>
      </c>
      <c r="B6" s="78">
        <f>IF('Initial Assessment'!D12='Text Inputs'!$C$6,1,IF('Initial Assessment'!D12='Text Inputs'!$C$7,2,0))</f>
        <v>0</v>
      </c>
      <c r="C6" s="78"/>
      <c r="D6" s="79" t="s">
        <v>122</v>
      </c>
      <c r="E6" s="93"/>
      <c r="G6" s="92">
        <v>3</v>
      </c>
      <c r="H6" s="78">
        <f>IF('Detailed Assessment'!F12='Text Inputs'!$B$5,1,(IF('Detailed Assessment'!F12='Text Inputs'!$B$6,2,IF('Detailed Assessment'!F12='Text Inputs'!$B$7,3,0))))</f>
        <v>0</v>
      </c>
      <c r="I6" s="78"/>
      <c r="J6" s="79" t="s">
        <v>123</v>
      </c>
      <c r="K6" s="93"/>
    </row>
    <row r="7" spans="1:11">
      <c r="A7" s="92">
        <v>4</v>
      </c>
      <c r="B7" s="78">
        <f>IF('Initial Assessment'!D13='Text Inputs'!$C$6,1,IF('Initial Assessment'!D13='Text Inputs'!$C$7,2,0))</f>
        <v>0</v>
      </c>
      <c r="C7" s="78"/>
      <c r="D7" s="79" t="s">
        <v>122</v>
      </c>
      <c r="E7" s="93"/>
      <c r="G7" s="92">
        <v>4</v>
      </c>
      <c r="H7" s="78">
        <f>IF('Detailed Assessment'!F14='Text Inputs'!$B$5,1,(IF('Detailed Assessment'!F14='Text Inputs'!$B$6,2,IF('Detailed Assessment'!F14='Text Inputs'!$B$7,3,0))))</f>
        <v>0</v>
      </c>
      <c r="I7" s="78"/>
      <c r="J7" s="79" t="s">
        <v>123</v>
      </c>
      <c r="K7" s="93"/>
    </row>
    <row r="8" spans="1:11">
      <c r="A8" s="94">
        <v>5</v>
      </c>
      <c r="B8" s="84">
        <f>IF('Initial Assessment'!D14='Text Inputs'!$C$6,1,IF('Initial Assessment'!D14='Text Inputs'!$C$7,2,0))</f>
        <v>0</v>
      </c>
      <c r="C8" s="84"/>
      <c r="D8" s="86" t="s">
        <v>122</v>
      </c>
      <c r="E8" s="95"/>
      <c r="G8" s="94">
        <v>5</v>
      </c>
      <c r="H8" s="84">
        <f>IF('Detailed Assessment'!F16='Text Inputs'!$B$5,1,(IF('Detailed Assessment'!F16='Text Inputs'!$B$6,2,IF('Detailed Assessment'!F16='Text Inputs'!$B$7,3,0))))</f>
        <v>0</v>
      </c>
      <c r="I8" s="84"/>
      <c r="J8" s="86" t="s">
        <v>123</v>
      </c>
      <c r="K8" s="95"/>
    </row>
    <row r="9" spans="1:11">
      <c r="A9" s="54"/>
      <c r="B9" s="58"/>
      <c r="C9" s="58"/>
      <c r="D9" s="19"/>
      <c r="H9" s="78"/>
    </row>
    <row r="10" spans="1:11">
      <c r="A10" s="54"/>
      <c r="B10" s="58"/>
      <c r="C10" s="58"/>
      <c r="D10" s="19"/>
      <c r="G10" s="223" t="str">
        <f>'Detailed Assessment'!A19</f>
        <v>PLACE VALUE</v>
      </c>
      <c r="H10" s="224"/>
      <c r="I10" s="224"/>
      <c r="J10" s="224"/>
      <c r="K10" s="225"/>
    </row>
    <row r="11" spans="1:11">
      <c r="A11" s="54"/>
      <c r="B11" s="58"/>
      <c r="C11" s="58"/>
      <c r="D11" s="19"/>
      <c r="G11" s="92">
        <v>1</v>
      </c>
      <c r="H11" s="78">
        <f>IF('Detailed Assessment'!F19='Text Inputs'!$B$5,1,(IF('Detailed Assessment'!F19='Text Inputs'!$B$6,2,IF('Detailed Assessment'!F19='Text Inputs'!$B$7,3,0))))</f>
        <v>0</v>
      </c>
      <c r="I11" s="78"/>
      <c r="J11" s="79" t="s">
        <v>123</v>
      </c>
      <c r="K11" s="93"/>
    </row>
    <row r="12" spans="1:11">
      <c r="A12" s="54"/>
      <c r="B12" s="58"/>
      <c r="C12" s="58"/>
      <c r="D12" s="19"/>
      <c r="G12" s="92">
        <v>2</v>
      </c>
      <c r="H12" s="78">
        <f>IF('Detailed Assessment'!F21='Text Inputs'!$B$5,1,(IF('Detailed Assessment'!F21='Text Inputs'!$B$6,2,IF('Detailed Assessment'!F21='Text Inputs'!$B$7,3,0))))</f>
        <v>0</v>
      </c>
      <c r="I12" s="78"/>
      <c r="J12" s="79" t="s">
        <v>123</v>
      </c>
      <c r="K12" s="93"/>
    </row>
    <row r="13" spans="1:11">
      <c r="A13" s="232" t="str">
        <f>'Initial Assessment'!A16:D16</f>
        <v>ASSESS EXISTING DATA AVAILABILITY</v>
      </c>
      <c r="B13" s="233"/>
      <c r="C13" s="233"/>
      <c r="D13" s="233"/>
      <c r="E13" s="234"/>
      <c r="G13" s="92">
        <v>3</v>
      </c>
      <c r="H13" s="78">
        <f>IF('Detailed Assessment'!F23='Text Inputs'!$B$5,1,(IF('Detailed Assessment'!F23='Text Inputs'!$B$6,2,IF('Detailed Assessment'!F23='Text Inputs'!$B$7,3,0))))</f>
        <v>0</v>
      </c>
      <c r="I13" s="78"/>
      <c r="J13" s="79" t="s">
        <v>123</v>
      </c>
      <c r="K13" s="93"/>
    </row>
    <row r="14" spans="1:11">
      <c r="A14" s="21" t="s">
        <v>119</v>
      </c>
      <c r="B14" s="22" t="s">
        <v>120</v>
      </c>
      <c r="C14" s="59"/>
      <c r="D14" s="22" t="s">
        <v>121</v>
      </c>
      <c r="E14" s="23"/>
      <c r="G14" s="94">
        <v>4</v>
      </c>
      <c r="H14" s="84">
        <f>IF('Detailed Assessment'!F25='Text Inputs'!$B$5,1,(IF('Detailed Assessment'!F25='Text Inputs'!$B$6,2,IF('Detailed Assessment'!F25='Text Inputs'!$B$7,3,0))))</f>
        <v>0</v>
      </c>
      <c r="I14" s="84"/>
      <c r="J14" s="86" t="s">
        <v>123</v>
      </c>
      <c r="K14" s="95"/>
    </row>
    <row r="15" spans="1:11">
      <c r="A15" s="235" t="s">
        <v>68</v>
      </c>
      <c r="B15" s="236"/>
      <c r="C15" s="236"/>
      <c r="D15" s="236"/>
      <c r="E15" s="237"/>
    </row>
    <row r="16" spans="1:11">
      <c r="A16" s="92">
        <v>1</v>
      </c>
      <c r="B16" s="78">
        <f>IF('Initial Assessment'!D19="YES",1,0)</f>
        <v>0</v>
      </c>
      <c r="C16" s="78"/>
      <c r="D16" s="79" t="s">
        <v>124</v>
      </c>
      <c r="E16" s="93"/>
      <c r="G16" s="223" t="str">
        <f>'Detailed Assessment'!A28</f>
        <v>MARKET VALUE</v>
      </c>
      <c r="H16" s="224"/>
      <c r="I16" s="224"/>
      <c r="J16" s="224"/>
      <c r="K16" s="225"/>
    </row>
    <row r="17" spans="1:11">
      <c r="A17" s="92">
        <v>2</v>
      </c>
      <c r="B17" s="78">
        <f>IF('Initial Assessment'!D20="YES",1,0)</f>
        <v>0</v>
      </c>
      <c r="C17" s="78"/>
      <c r="D17" s="79" t="s">
        <v>124</v>
      </c>
      <c r="E17" s="93"/>
      <c r="G17" s="92">
        <v>1</v>
      </c>
      <c r="H17" s="78">
        <f>IF('Detailed Assessment'!F28='Text Inputs'!$B$5,1,(IF('Detailed Assessment'!F28='Text Inputs'!$B$6,2,IF('Detailed Assessment'!F28='Text Inputs'!$B$7,3,0))))</f>
        <v>0</v>
      </c>
      <c r="I17" s="78"/>
      <c r="J17" s="79" t="s">
        <v>123</v>
      </c>
      <c r="K17" s="93"/>
    </row>
    <row r="18" spans="1:11">
      <c r="A18" s="92">
        <v>3</v>
      </c>
      <c r="B18" s="78">
        <f>IF('Initial Assessment'!D21="YES",1,0)</f>
        <v>0</v>
      </c>
      <c r="C18" s="78"/>
      <c r="D18" s="79" t="s">
        <v>124</v>
      </c>
      <c r="E18" s="93"/>
      <c r="G18" s="92">
        <v>2</v>
      </c>
      <c r="H18" s="78">
        <f>IF('Detailed Assessment'!F30='Text Inputs'!$B$5,1,(IF('Detailed Assessment'!F30='Text Inputs'!$B$6,2,IF('Detailed Assessment'!F30='Text Inputs'!$B$7,3,0))))</f>
        <v>0</v>
      </c>
      <c r="I18" s="78"/>
      <c r="J18" s="79" t="s">
        <v>123</v>
      </c>
      <c r="K18" s="93"/>
    </row>
    <row r="19" spans="1:11">
      <c r="A19" s="92">
        <v>4</v>
      </c>
      <c r="B19" s="78">
        <f>IF('Initial Assessment'!D22="YES",1,0)</f>
        <v>0</v>
      </c>
      <c r="C19" s="78"/>
      <c r="D19" s="79" t="s">
        <v>124</v>
      </c>
      <c r="E19" s="93"/>
      <c r="G19" s="92">
        <v>3</v>
      </c>
      <c r="H19" s="78">
        <f>IF('Detailed Assessment'!F32='Text Inputs'!$B$5,1,(IF('Detailed Assessment'!F32='Text Inputs'!$B$6,2,IF('Detailed Assessment'!F32='Text Inputs'!$B$7,3,0))))</f>
        <v>0</v>
      </c>
      <c r="I19" s="78"/>
      <c r="J19" s="79" t="s">
        <v>123</v>
      </c>
      <c r="K19" s="93"/>
    </row>
    <row r="20" spans="1:11">
      <c r="A20" s="94">
        <v>5</v>
      </c>
      <c r="B20" s="84">
        <f>IF('Initial Assessment'!D23="YES",1,0)</f>
        <v>0</v>
      </c>
      <c r="C20" s="84"/>
      <c r="D20" s="86" t="s">
        <v>124</v>
      </c>
      <c r="E20" s="95"/>
      <c r="G20" s="92">
        <v>4</v>
      </c>
      <c r="H20" s="78">
        <f>IF('Detailed Assessment'!F34='Text Inputs'!$B$5,1,(IF('Detailed Assessment'!F34='Text Inputs'!$B$6,2,IF('Detailed Assessment'!F34='Text Inputs'!$B$7,3,0))))</f>
        <v>0</v>
      </c>
      <c r="I20" s="78"/>
      <c r="J20" s="79" t="s">
        <v>123</v>
      </c>
      <c r="K20" s="93"/>
    </row>
    <row r="21" spans="1:11">
      <c r="A21" s="72"/>
      <c r="B21" s="56"/>
      <c r="C21" s="56"/>
      <c r="D21" s="56"/>
      <c r="E21" s="57"/>
      <c r="G21" s="92">
        <v>5</v>
      </c>
      <c r="H21" s="78">
        <f>IF('Detailed Assessment'!F36='Text Inputs'!$B$5,1,(IF('Detailed Assessment'!F36='Text Inputs'!$B$6,2,IF('Detailed Assessment'!F36='Text Inputs'!$B$7,3,0))))</f>
        <v>0</v>
      </c>
      <c r="I21" s="78"/>
      <c r="J21" s="79" t="s">
        <v>123</v>
      </c>
      <c r="K21" s="93"/>
    </row>
    <row r="22" spans="1:11">
      <c r="A22" s="238" t="s">
        <v>69</v>
      </c>
      <c r="B22" s="239"/>
      <c r="C22" s="239"/>
      <c r="D22" s="239"/>
      <c r="E22" s="240"/>
      <c r="G22" s="94">
        <v>6</v>
      </c>
      <c r="H22" s="84">
        <f>IF('Detailed Assessment'!F38='Text Inputs'!$B$5,1,(IF('Detailed Assessment'!F38='Text Inputs'!$B$6,2,IF('Detailed Assessment'!F38='Text Inputs'!$B$7,3,0))))</f>
        <v>0</v>
      </c>
      <c r="I22" s="84"/>
      <c r="J22" s="86" t="s">
        <v>123</v>
      </c>
      <c r="K22" s="95"/>
    </row>
    <row r="23" spans="1:11">
      <c r="A23" s="92">
        <v>1</v>
      </c>
      <c r="B23" s="78">
        <f>IF('Initial Assessment'!D25="YES",1,0)</f>
        <v>0</v>
      </c>
      <c r="C23" s="78"/>
      <c r="D23" s="79" t="s">
        <v>124</v>
      </c>
      <c r="E23" s="93"/>
    </row>
    <row r="24" spans="1:11">
      <c r="A24" s="92">
        <v>2</v>
      </c>
      <c r="B24" s="78">
        <f>IF('Initial Assessment'!D26="YES",1,0)</f>
        <v>0</v>
      </c>
      <c r="C24" s="78"/>
      <c r="D24" s="79" t="s">
        <v>124</v>
      </c>
      <c r="E24" s="93"/>
    </row>
    <row r="25" spans="1:11">
      <c r="A25" s="92">
        <v>3</v>
      </c>
      <c r="B25" s="78">
        <f>IF('Initial Assessment'!D27="YES",1,0)</f>
        <v>0</v>
      </c>
      <c r="C25" s="78"/>
      <c r="D25" s="79" t="s">
        <v>124</v>
      </c>
      <c r="E25" s="93"/>
    </row>
    <row r="26" spans="1:11">
      <c r="A26" s="92">
        <v>4</v>
      </c>
      <c r="B26" s="78">
        <f>IF('Initial Assessment'!D28="YES",1,0)</f>
        <v>0</v>
      </c>
      <c r="C26" s="78"/>
      <c r="D26" s="79" t="s">
        <v>124</v>
      </c>
      <c r="E26" s="93"/>
    </row>
    <row r="27" spans="1:11">
      <c r="A27" s="94">
        <v>5</v>
      </c>
      <c r="B27" s="84">
        <f>IF('Initial Assessment'!D29="YES",1,0)</f>
        <v>0</v>
      </c>
      <c r="C27" s="84"/>
      <c r="D27" s="86" t="s">
        <v>124</v>
      </c>
      <c r="E27" s="95"/>
    </row>
    <row r="28" spans="1:11">
      <c r="A28" s="72"/>
      <c r="B28" s="56"/>
      <c r="C28" s="56"/>
      <c r="D28" s="56"/>
      <c r="E28" s="57"/>
    </row>
    <row r="29" spans="1:11">
      <c r="A29" s="238" t="s">
        <v>70</v>
      </c>
      <c r="B29" s="239"/>
      <c r="C29" s="239"/>
      <c r="D29" s="239"/>
      <c r="E29" s="240"/>
    </row>
    <row r="30" spans="1:11">
      <c r="A30" s="92">
        <v>1</v>
      </c>
      <c r="B30" s="78">
        <f>IF('Initial Assessment'!D31="YES",1,0)</f>
        <v>0</v>
      </c>
      <c r="C30" s="78"/>
      <c r="D30" s="79" t="s">
        <v>124</v>
      </c>
      <c r="E30" s="93"/>
    </row>
    <row r="31" spans="1:11">
      <c r="A31" s="92">
        <v>2</v>
      </c>
      <c r="B31" s="78">
        <f>IF('Initial Assessment'!D32="YES",1,0)</f>
        <v>0</v>
      </c>
      <c r="C31" s="78"/>
      <c r="D31" s="79" t="s">
        <v>124</v>
      </c>
      <c r="E31" s="93"/>
    </row>
    <row r="32" spans="1:11">
      <c r="A32" s="92">
        <v>3</v>
      </c>
      <c r="B32" s="78">
        <f>IF('Initial Assessment'!D33="YES",1,0)</f>
        <v>0</v>
      </c>
      <c r="C32" s="78"/>
      <c r="D32" s="79" t="s">
        <v>124</v>
      </c>
      <c r="E32" s="93"/>
    </row>
    <row r="33" spans="1:5">
      <c r="A33" s="92">
        <v>4</v>
      </c>
      <c r="B33" s="78">
        <f>IF('Initial Assessment'!D34="YES",1,0)</f>
        <v>0</v>
      </c>
      <c r="C33" s="78"/>
      <c r="D33" s="79" t="s">
        <v>124</v>
      </c>
      <c r="E33" s="93"/>
    </row>
    <row r="34" spans="1:5">
      <c r="A34" s="94">
        <v>5</v>
      </c>
      <c r="B34" s="84">
        <f>IF('Initial Assessment'!D35="YES",1,0)</f>
        <v>0</v>
      </c>
      <c r="C34" s="84"/>
      <c r="D34" s="86" t="s">
        <v>124</v>
      </c>
      <c r="E34" s="95"/>
    </row>
    <row r="35" spans="1:5" ht="15.75" thickBot="1"/>
    <row r="36" spans="1:5" ht="18.75" customHeight="1">
      <c r="A36" s="226" t="str">
        <f>'Initial Assessment'!A37:D37</f>
        <v>DETERMINE EXISTING INSTITUTIONAL AND POLICY FRAMEWORK</v>
      </c>
      <c r="B36" s="227"/>
      <c r="C36" s="227"/>
      <c r="D36" s="227"/>
      <c r="E36" s="228"/>
    </row>
    <row r="37" spans="1:5">
      <c r="A37" s="73" t="s">
        <v>119</v>
      </c>
      <c r="B37" s="74" t="s">
        <v>120</v>
      </c>
      <c r="C37" s="75"/>
      <c r="D37" s="74" t="s">
        <v>121</v>
      </c>
      <c r="E37" s="76"/>
    </row>
    <row r="38" spans="1:5">
      <c r="A38" s="77">
        <v>1</v>
      </c>
      <c r="B38" s="78">
        <f>IF('Initial Assessment'!D40="YES",1,0)</f>
        <v>0</v>
      </c>
      <c r="C38" s="78"/>
      <c r="D38" s="79" t="s">
        <v>124</v>
      </c>
      <c r="E38" s="80"/>
    </row>
    <row r="39" spans="1:5">
      <c r="A39" s="77">
        <v>2</v>
      </c>
      <c r="B39" s="78">
        <f>IF('Initial Assessment'!D41="YES",1,0)</f>
        <v>0</v>
      </c>
      <c r="C39" s="78"/>
      <c r="D39" s="79" t="s">
        <v>124</v>
      </c>
      <c r="E39" s="80"/>
    </row>
    <row r="40" spans="1:5">
      <c r="A40" s="77">
        <v>3</v>
      </c>
      <c r="B40" s="78">
        <f>IF('Initial Assessment'!D42="YES",1,0)</f>
        <v>0</v>
      </c>
      <c r="C40" s="78"/>
      <c r="D40" s="79" t="s">
        <v>124</v>
      </c>
      <c r="E40" s="80"/>
    </row>
    <row r="41" spans="1:5">
      <c r="A41" s="77">
        <v>4</v>
      </c>
      <c r="B41" s="78">
        <f>IF('Initial Assessment'!D43="YES",1,0)</f>
        <v>0</v>
      </c>
      <c r="C41" s="78"/>
      <c r="D41" s="79" t="s">
        <v>124</v>
      </c>
      <c r="E41" s="80"/>
    </row>
    <row r="42" spans="1:5">
      <c r="A42" s="77">
        <v>5</v>
      </c>
      <c r="B42" s="78">
        <f>IF('Initial Assessment'!D44="YES",1,0)</f>
        <v>0</v>
      </c>
      <c r="C42" s="78"/>
      <c r="D42" s="79" t="s">
        <v>124</v>
      </c>
      <c r="E42" s="80"/>
    </row>
    <row r="43" spans="1:5">
      <c r="A43" s="77">
        <v>6</v>
      </c>
      <c r="B43" s="78">
        <f>IF('Initial Assessment'!D45="YES",1,0)</f>
        <v>0</v>
      </c>
      <c r="C43" s="81"/>
      <c r="D43" s="79" t="s">
        <v>124</v>
      </c>
      <c r="E43" s="82"/>
    </row>
    <row r="44" spans="1:5">
      <c r="A44" s="83">
        <v>7</v>
      </c>
      <c r="B44" s="84">
        <f>IF('Initial Assessment'!D46="YES",1,0)</f>
        <v>0</v>
      </c>
      <c r="C44" s="85"/>
      <c r="D44" s="86" t="s">
        <v>124</v>
      </c>
      <c r="E44" s="87"/>
    </row>
    <row r="45" spans="1:5">
      <c r="A45" s="229" t="s">
        <v>62</v>
      </c>
      <c r="B45" s="230"/>
      <c r="C45" s="230"/>
      <c r="D45" s="230"/>
      <c r="E45" s="231"/>
    </row>
    <row r="46" spans="1:5">
      <c r="A46" s="77">
        <v>1</v>
      </c>
      <c r="B46" s="78">
        <f>IF('Initial Assessment'!D48="YES",1,0)</f>
        <v>0</v>
      </c>
      <c r="C46" s="78"/>
      <c r="D46" s="79" t="s">
        <v>124</v>
      </c>
      <c r="E46" s="80"/>
    </row>
    <row r="47" spans="1:5">
      <c r="A47" s="77">
        <v>2</v>
      </c>
      <c r="B47" s="78">
        <f>IF('Initial Assessment'!D49="YES",1,0)</f>
        <v>0</v>
      </c>
      <c r="C47" s="78"/>
      <c r="D47" s="79" t="s">
        <v>124</v>
      </c>
      <c r="E47" s="80"/>
    </row>
    <row r="48" spans="1:5" ht="15.75" thickBot="1">
      <c r="A48" s="88">
        <v>3</v>
      </c>
      <c r="B48" s="89">
        <f>IF('Initial Assessment'!D50="YES",1,0)</f>
        <v>0</v>
      </c>
      <c r="C48" s="89"/>
      <c r="D48" s="90" t="s">
        <v>124</v>
      </c>
      <c r="E48" s="91"/>
    </row>
  </sheetData>
  <sheetProtection algorithmName="SHA-512" hashValue="ISufPJa+5RpbZ2nHVWG1c+ZqSZqg7Ik6LHgHm5dMfeyGabJ81NBvb+CNa9s3M/JJD08iyKTAR1QmbDVfp25jlQ==" saltValue="BGrd6UaZfaT/bO4uWIJcNg==" spinCount="100000" sheet="1" objects="1" scenarios="1"/>
  <mergeCells count="12">
    <mergeCell ref="A45:E45"/>
    <mergeCell ref="A1:E1"/>
    <mergeCell ref="A3:E3"/>
    <mergeCell ref="A13:E13"/>
    <mergeCell ref="A15:E15"/>
    <mergeCell ref="A22:E22"/>
    <mergeCell ref="A29:E29"/>
    <mergeCell ref="G1:K1"/>
    <mergeCell ref="G3:K3"/>
    <mergeCell ref="G10:K10"/>
    <mergeCell ref="G16:K16"/>
    <mergeCell ref="A36:E3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8"/>
  <sheetViews>
    <sheetView zoomScaleNormal="100" workbookViewId="0" xr3:uid="{78B4E459-6924-5F8B-B7BA-2DD04133E49E}">
      <selection activeCell="B19" sqref="B19"/>
    </sheetView>
  </sheetViews>
  <sheetFormatPr defaultRowHeight="15"/>
  <cols>
    <col min="1" max="1" width="16.85546875" customWidth="1"/>
    <col min="2" max="2" width="69.28515625" customWidth="1"/>
  </cols>
  <sheetData>
    <row r="1" spans="1:20" ht="15" customHeight="1">
      <c r="A1" s="242" t="s">
        <v>125</v>
      </c>
      <c r="B1" s="241" t="s">
        <v>126</v>
      </c>
    </row>
    <row r="2" spans="1:20">
      <c r="A2" s="242"/>
      <c r="B2" s="241"/>
      <c r="C2" s="27"/>
      <c r="D2" s="27"/>
      <c r="E2" s="27"/>
      <c r="F2" s="27"/>
      <c r="G2" s="27"/>
      <c r="H2" s="27"/>
      <c r="I2" s="27"/>
      <c r="J2" s="27"/>
      <c r="K2" s="27"/>
      <c r="L2" s="27"/>
      <c r="M2" s="27"/>
      <c r="N2" s="27"/>
      <c r="O2" s="27"/>
      <c r="P2" s="27"/>
      <c r="Q2" s="27"/>
      <c r="R2" s="27"/>
      <c r="S2" s="27"/>
      <c r="T2" s="27"/>
    </row>
    <row r="3" spans="1:20">
      <c r="A3" s="242"/>
      <c r="B3" s="241"/>
      <c r="C3" s="27"/>
      <c r="D3" s="27"/>
      <c r="E3" s="27"/>
      <c r="F3" s="27"/>
      <c r="G3" s="27"/>
      <c r="H3" s="27"/>
      <c r="I3" s="27"/>
      <c r="J3" s="27"/>
      <c r="K3" s="27"/>
      <c r="L3" s="27"/>
      <c r="M3" s="27"/>
      <c r="N3" s="27"/>
      <c r="O3" s="27"/>
      <c r="P3" s="27"/>
      <c r="Q3" s="27"/>
      <c r="R3" s="27"/>
      <c r="S3" s="27"/>
      <c r="T3" s="27"/>
    </row>
    <row r="4" spans="1:20">
      <c r="A4" s="242"/>
      <c r="B4" s="241"/>
      <c r="C4" s="27"/>
      <c r="D4" s="27"/>
      <c r="E4" s="27"/>
      <c r="F4" s="27"/>
      <c r="G4" s="27"/>
      <c r="H4" s="27"/>
      <c r="I4" s="27"/>
      <c r="J4" s="27"/>
      <c r="K4" s="27"/>
      <c r="L4" s="27"/>
      <c r="M4" s="27"/>
      <c r="N4" s="27"/>
      <c r="O4" s="27"/>
      <c r="P4" s="27"/>
      <c r="Q4" s="27"/>
      <c r="R4" s="27"/>
      <c r="S4" s="27"/>
      <c r="T4" s="27"/>
    </row>
    <row r="5" spans="1:20">
      <c r="A5" s="124"/>
      <c r="B5" s="125"/>
      <c r="C5" s="27"/>
      <c r="D5" s="27"/>
      <c r="E5" s="27"/>
      <c r="F5" s="27"/>
      <c r="G5" s="27"/>
      <c r="H5" s="27"/>
      <c r="I5" s="27"/>
      <c r="J5" s="27"/>
      <c r="K5" s="27"/>
      <c r="L5" s="27"/>
      <c r="M5" s="27"/>
      <c r="N5" s="27"/>
      <c r="O5" s="27"/>
      <c r="P5" s="27"/>
      <c r="Q5" s="27"/>
      <c r="R5" s="27"/>
      <c r="S5" s="27"/>
      <c r="T5" s="27"/>
    </row>
    <row r="6" spans="1:20" ht="15" customHeight="1">
      <c r="A6" s="242" t="s">
        <v>32</v>
      </c>
      <c r="B6" s="241" t="s">
        <v>127</v>
      </c>
      <c r="C6" s="27"/>
      <c r="D6" s="27"/>
      <c r="E6" s="27"/>
      <c r="F6" s="27"/>
      <c r="G6" s="27"/>
      <c r="H6" s="27"/>
      <c r="I6" s="27"/>
      <c r="J6" s="27"/>
      <c r="K6" s="27"/>
      <c r="L6" s="27"/>
      <c r="M6" s="27"/>
      <c r="N6" s="27"/>
      <c r="O6" s="27"/>
      <c r="P6" s="27"/>
      <c r="Q6" s="27"/>
      <c r="R6" s="27"/>
      <c r="S6" s="27"/>
      <c r="T6" s="27"/>
    </row>
    <row r="7" spans="1:20">
      <c r="A7" s="242"/>
      <c r="B7" s="241"/>
      <c r="C7" s="27"/>
      <c r="D7" s="27"/>
      <c r="E7" s="27"/>
      <c r="F7" s="27"/>
      <c r="G7" s="27"/>
      <c r="H7" s="27"/>
      <c r="I7" s="27"/>
      <c r="J7" s="27"/>
      <c r="K7" s="27"/>
      <c r="L7" s="27"/>
      <c r="M7" s="27"/>
      <c r="N7" s="27"/>
      <c r="O7" s="27"/>
      <c r="P7" s="27"/>
      <c r="Q7" s="27"/>
      <c r="R7" s="27"/>
      <c r="S7" s="27"/>
      <c r="T7" s="27"/>
    </row>
    <row r="8" spans="1:20">
      <c r="A8" s="242"/>
      <c r="B8" s="241"/>
      <c r="C8" s="27"/>
      <c r="D8" s="27"/>
      <c r="E8" s="27"/>
      <c r="F8" s="27"/>
      <c r="G8" s="27"/>
      <c r="H8" s="27"/>
      <c r="I8" s="27"/>
      <c r="J8" s="27"/>
      <c r="K8" s="27"/>
      <c r="L8" s="27"/>
      <c r="M8" s="27"/>
      <c r="N8" s="27"/>
      <c r="O8" s="27"/>
      <c r="P8" s="27"/>
      <c r="Q8" s="27"/>
      <c r="R8" s="27"/>
      <c r="S8" s="27"/>
      <c r="T8" s="27"/>
    </row>
    <row r="9" spans="1:20">
      <c r="A9" s="26"/>
      <c r="B9" s="126"/>
      <c r="C9" s="27"/>
      <c r="D9" s="27"/>
      <c r="E9" s="27"/>
      <c r="F9" s="27"/>
      <c r="G9" s="27"/>
      <c r="H9" s="27"/>
      <c r="I9" s="27"/>
      <c r="J9" s="27"/>
      <c r="K9" s="27"/>
      <c r="L9" s="27"/>
      <c r="M9" s="27"/>
      <c r="N9" s="27"/>
      <c r="O9" s="27"/>
      <c r="P9" s="27"/>
      <c r="Q9" s="27"/>
      <c r="R9" s="27"/>
      <c r="S9" s="27"/>
      <c r="T9" s="27"/>
    </row>
    <row r="10" spans="1:20">
      <c r="A10" s="242" t="s">
        <v>39</v>
      </c>
      <c r="B10" s="241" t="s">
        <v>128</v>
      </c>
      <c r="C10" s="27"/>
      <c r="D10" s="27"/>
      <c r="E10" s="27"/>
      <c r="F10" s="27"/>
      <c r="G10" s="27"/>
      <c r="H10" s="27"/>
      <c r="I10" s="27"/>
      <c r="J10" s="27"/>
      <c r="K10" s="27"/>
      <c r="L10" s="27"/>
      <c r="M10" s="27"/>
      <c r="N10" s="27"/>
      <c r="O10" s="27"/>
      <c r="P10" s="27"/>
      <c r="Q10" s="27"/>
      <c r="R10" s="27"/>
      <c r="S10" s="27"/>
      <c r="T10" s="27"/>
    </row>
    <row r="11" spans="1:20">
      <c r="A11" s="242"/>
      <c r="B11" s="241"/>
      <c r="C11" s="27"/>
      <c r="D11" s="27"/>
      <c r="E11" s="27"/>
      <c r="F11" s="27"/>
      <c r="G11" s="27"/>
      <c r="H11" s="27"/>
      <c r="I11" s="27"/>
      <c r="J11" s="27"/>
      <c r="K11" s="27"/>
      <c r="L11" s="27"/>
      <c r="M11" s="27"/>
      <c r="N11" s="27"/>
      <c r="O11" s="27"/>
      <c r="P11" s="27"/>
      <c r="Q11" s="27"/>
      <c r="R11" s="27"/>
      <c r="S11" s="27"/>
      <c r="T11" s="27"/>
    </row>
    <row r="12" spans="1:20">
      <c r="A12" s="242"/>
      <c r="B12" s="241"/>
      <c r="C12" s="27"/>
      <c r="D12" s="27"/>
      <c r="E12" s="27"/>
      <c r="F12" s="27"/>
      <c r="G12" s="27"/>
      <c r="H12" s="27"/>
      <c r="I12" s="27"/>
      <c r="J12" s="27"/>
      <c r="K12" s="27"/>
      <c r="L12" s="27"/>
      <c r="M12" s="27"/>
      <c r="N12" s="27"/>
      <c r="O12" s="27"/>
      <c r="P12" s="27"/>
      <c r="Q12" s="27"/>
      <c r="R12" s="27"/>
      <c r="S12" s="27"/>
      <c r="T12" s="27"/>
    </row>
    <row r="13" spans="1:20">
      <c r="A13" s="124"/>
      <c r="B13" s="125"/>
      <c r="C13" s="27"/>
      <c r="D13" s="27"/>
      <c r="E13" s="27"/>
      <c r="F13" s="27"/>
      <c r="G13" s="27"/>
      <c r="H13" s="27"/>
      <c r="I13" s="27"/>
      <c r="J13" s="27"/>
      <c r="K13" s="27"/>
      <c r="L13" s="27"/>
      <c r="M13" s="27"/>
      <c r="N13" s="27"/>
      <c r="O13" s="27"/>
      <c r="P13" s="27"/>
      <c r="Q13" s="27"/>
      <c r="R13" s="27"/>
      <c r="S13" s="27"/>
      <c r="T13" s="27"/>
    </row>
    <row r="14" spans="1:20">
      <c r="A14" s="242" t="s">
        <v>45</v>
      </c>
      <c r="B14" s="241" t="s">
        <v>129</v>
      </c>
      <c r="C14" s="27"/>
      <c r="D14" s="27"/>
      <c r="E14" s="27"/>
      <c r="F14" s="27"/>
      <c r="G14" s="27"/>
      <c r="H14" s="27"/>
      <c r="I14" s="27"/>
      <c r="J14" s="27"/>
      <c r="K14" s="27"/>
      <c r="L14" s="27"/>
      <c r="M14" s="27"/>
      <c r="N14" s="27"/>
      <c r="O14" s="27"/>
      <c r="P14" s="27"/>
      <c r="Q14" s="27"/>
      <c r="R14" s="27"/>
      <c r="S14" s="27"/>
      <c r="T14" s="27"/>
    </row>
    <row r="15" spans="1:20">
      <c r="A15" s="242"/>
      <c r="B15" s="241"/>
      <c r="C15" s="27"/>
      <c r="D15" s="27"/>
      <c r="E15" s="27"/>
      <c r="F15" s="27"/>
      <c r="G15" s="27"/>
      <c r="H15" s="27"/>
      <c r="I15" s="27"/>
      <c r="J15" s="27"/>
      <c r="K15" s="27"/>
      <c r="L15" s="27"/>
      <c r="M15" s="27"/>
      <c r="N15" s="27"/>
      <c r="O15" s="27"/>
      <c r="P15" s="27"/>
      <c r="Q15" s="27"/>
      <c r="R15" s="27"/>
      <c r="S15" s="27"/>
      <c r="T15" s="27"/>
    </row>
    <row r="16" spans="1:20">
      <c r="A16" s="242"/>
      <c r="B16" s="241"/>
      <c r="C16" s="27"/>
      <c r="D16" s="27"/>
      <c r="E16" s="27"/>
      <c r="F16" s="27"/>
      <c r="G16" s="27"/>
      <c r="H16" s="27"/>
      <c r="I16" s="27"/>
      <c r="J16" s="27"/>
      <c r="K16" s="27"/>
      <c r="L16" s="27"/>
      <c r="M16" s="27"/>
      <c r="N16" s="27"/>
      <c r="O16" s="27"/>
      <c r="P16" s="27"/>
      <c r="Q16" s="27"/>
      <c r="R16" s="27"/>
      <c r="S16" s="27"/>
      <c r="T16" s="27"/>
    </row>
    <row r="17" spans="1:18">
      <c r="A17" s="27"/>
      <c r="B17" s="27"/>
      <c r="C17" s="27"/>
      <c r="D17" s="27"/>
      <c r="E17" s="27"/>
      <c r="F17" s="27"/>
      <c r="G17" s="27"/>
      <c r="H17" s="27"/>
      <c r="I17" s="27"/>
      <c r="J17" s="27"/>
      <c r="K17" s="27"/>
      <c r="L17" s="27"/>
      <c r="M17" s="27"/>
      <c r="N17" s="27"/>
      <c r="O17" s="27"/>
    </row>
    <row r="18" spans="1:18">
      <c r="A18" s="27"/>
      <c r="B18" s="28"/>
      <c r="C18" s="28"/>
      <c r="D18" s="28"/>
      <c r="E18" s="28"/>
      <c r="F18" s="28"/>
      <c r="G18" s="28"/>
      <c r="H18" s="28"/>
      <c r="I18" s="28"/>
      <c r="J18" s="28"/>
      <c r="K18" s="28"/>
      <c r="L18" s="28"/>
      <c r="M18" s="28"/>
      <c r="N18" s="28"/>
      <c r="O18" s="28"/>
      <c r="P18" s="28"/>
      <c r="Q18" s="28"/>
      <c r="R18" s="28"/>
    </row>
  </sheetData>
  <mergeCells count="8">
    <mergeCell ref="A14:A16"/>
    <mergeCell ref="B14:B16"/>
    <mergeCell ref="B1:B4"/>
    <mergeCell ref="A1:A4"/>
    <mergeCell ref="B6:B8"/>
    <mergeCell ref="A6:A8"/>
    <mergeCell ref="A10:A12"/>
    <mergeCell ref="B10:B1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2:E15"/>
  <sheetViews>
    <sheetView zoomScale="85" zoomScaleNormal="85" workbookViewId="0" xr3:uid="{9B253EF2-77E0-53E3-AE26-4D66ECD923F3}">
      <selection activeCell="E20" sqref="E20"/>
    </sheetView>
  </sheetViews>
  <sheetFormatPr defaultRowHeight="15"/>
  <cols>
    <col min="1" max="1" width="9.42578125" customWidth="1"/>
    <col min="2" max="2" width="11.5703125" customWidth="1"/>
    <col min="3" max="3" width="23.7109375" bestFit="1" customWidth="1"/>
  </cols>
  <sheetData>
    <row r="2" spans="1:5">
      <c r="A2" s="20" t="s">
        <v>130</v>
      </c>
      <c r="B2" s="20"/>
      <c r="C2" s="20"/>
    </row>
    <row r="3" spans="1:5">
      <c r="A3" s="20"/>
      <c r="B3" s="20"/>
      <c r="C3" s="20"/>
    </row>
    <row r="4" spans="1:5">
      <c r="A4" s="24" t="s">
        <v>131</v>
      </c>
      <c r="B4" s="24" t="s">
        <v>132</v>
      </c>
      <c r="C4" s="24" t="s">
        <v>132</v>
      </c>
      <c r="E4" s="24" t="s">
        <v>133</v>
      </c>
    </row>
    <row r="5" spans="1:5">
      <c r="A5" s="25" t="s">
        <v>134</v>
      </c>
      <c r="B5" s="42" t="s">
        <v>24</v>
      </c>
      <c r="C5" s="42" t="s">
        <v>135</v>
      </c>
      <c r="D5">
        <v>0</v>
      </c>
      <c r="E5">
        <v>1</v>
      </c>
    </row>
    <row r="6" spans="1:5">
      <c r="A6" s="25" t="s">
        <v>136</v>
      </c>
      <c r="B6" s="42" t="s">
        <v>26</v>
      </c>
      <c r="C6" s="42" t="s">
        <v>137</v>
      </c>
      <c r="D6">
        <v>1</v>
      </c>
      <c r="E6">
        <v>2</v>
      </c>
    </row>
    <row r="7" spans="1:5">
      <c r="A7" s="20"/>
      <c r="B7" s="42" t="s">
        <v>28</v>
      </c>
      <c r="C7" s="42" t="s">
        <v>138</v>
      </c>
      <c r="D7">
        <v>2</v>
      </c>
      <c r="E7">
        <v>3</v>
      </c>
    </row>
    <row r="8" spans="1:5">
      <c r="A8" s="20"/>
      <c r="B8" s="20"/>
      <c r="C8" s="20"/>
    </row>
    <row r="9" spans="1:5">
      <c r="A9" s="20"/>
      <c r="B9" s="20"/>
      <c r="C9" s="20"/>
    </row>
    <row r="10" spans="1:5">
      <c r="A10" s="20"/>
      <c r="B10" s="20"/>
      <c r="C10" s="20"/>
    </row>
    <row r="11" spans="1:5">
      <c r="A11" s="20"/>
      <c r="B11" s="20"/>
      <c r="C11" s="20"/>
    </row>
    <row r="12" spans="1:5">
      <c r="A12" s="20"/>
      <c r="B12" s="20"/>
      <c r="C12" s="20"/>
    </row>
    <row r="13" spans="1:5">
      <c r="A13" s="20"/>
      <c r="B13" s="20"/>
      <c r="C13" s="20"/>
    </row>
    <row r="14" spans="1:5">
      <c r="A14" s="20"/>
      <c r="B14" s="20"/>
      <c r="C14" s="20"/>
    </row>
    <row r="15" spans="1:5">
      <c r="A15" s="20"/>
      <c r="B15" s="20"/>
      <c r="C15" s="20"/>
    </row>
  </sheetData>
  <sheetProtection algorithmName="SHA-512" hashValue="B9J7EIlq6BGKfKTAVUZM/pGGDzLT9C5MgQ4hhJfyVVU3cbxxCUIe0A6KoHnYJQqgh0avgrzqCaxdpDEb9hSYaA==" saltValue="Q9QOtkYj2LLtdS5dmAiQTA=="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8edd218-7aa5-40ac-a727-d0736bf267b0">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1D468DD5782F4AB155B1DC46DB5E1D" ma:contentTypeVersion="7" ma:contentTypeDescription="Create a new document." ma:contentTypeScope="" ma:versionID="f34ce0253df985b6c2ddf8de9da4d4f2">
  <xsd:schema xmlns:xsd="http://www.w3.org/2001/XMLSchema" xmlns:xs="http://www.w3.org/2001/XMLSchema" xmlns:p="http://schemas.microsoft.com/office/2006/metadata/properties" xmlns:ns2="4229906c-3310-4de0-b0a0-a4fb617b8f5c" xmlns:ns3="c8edd218-7aa5-40ac-a727-d0736bf267b0" targetNamespace="http://schemas.microsoft.com/office/2006/metadata/properties" ma:root="true" ma:fieldsID="77600f293973f8c9399d0df8e28a90c2" ns2:_="" ns3:_="">
    <xsd:import namespace="4229906c-3310-4de0-b0a0-a4fb617b8f5c"/>
    <xsd:import namespace="c8edd218-7aa5-40ac-a727-d0736bf267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9906c-3310-4de0-b0a0-a4fb617b8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dd218-7aa5-40ac-a727-d0736bf267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8CE6CB-E1CA-4CDD-BC78-DD33CD21C09B}"/>
</file>

<file path=customXml/itemProps2.xml><?xml version="1.0" encoding="utf-8"?>
<ds:datastoreItem xmlns:ds="http://schemas.openxmlformats.org/officeDocument/2006/customXml" ds:itemID="{C5A4E756-F9AC-40D6-805B-3FA79B9A885E}"/>
</file>

<file path=customXml/itemProps3.xml><?xml version="1.0" encoding="utf-8"?>
<ds:datastoreItem xmlns:ds="http://schemas.openxmlformats.org/officeDocument/2006/customXml" ds:itemID="{19A5A1D1-6F6D-429F-B08C-687C34B0D2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Astha Malhotra</dc:creator>
  <cp:keywords/>
  <dc:description/>
  <cp:lastModifiedBy>Chressance Victoire Moche</cp:lastModifiedBy>
  <cp:revision/>
  <dcterms:created xsi:type="dcterms:W3CDTF">2018-05-07T04:52:21Z</dcterms:created>
  <dcterms:modified xsi:type="dcterms:W3CDTF">2019-01-04T02:28:20Z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0x010100381D468DD5782F4AB155B1DC46DB5E1D</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ComplianceAssetId">
    <vt:lpwstr/>
  </property>
</Properties>
</file>